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xl/worksheets/sheet12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Front page" sheetId="1" state="visible" r:id="rId3"/>
    <sheet name="Computed (PDF)" sheetId="2" state="visible" r:id="rId4"/>
    <sheet name="Cash bridge" sheetId="3" state="visible" r:id="rId5"/>
    <sheet name="Debt by date" sheetId="4" state="visible" r:id="rId6"/>
    <sheet name="Figures" sheetId="5" state="visible" r:id="rId7"/>
    <sheet name="Debt schedule" sheetId="6" state="visible" r:id="rId8"/>
    <sheet name="People" sheetId="7" state="visible" r:id="rId9"/>
    <sheet name="Register events" sheetId="8" state="visible" r:id="rId10"/>
    <sheet name="Questions" sheetId="9" state="visible" r:id="rId11"/>
    <sheet name="Documents" sheetId="10" state="visible" r:id="rId12"/>
    <sheet name="Buyers" sheetId="11" state="visible" r:id="rId13"/>
    <sheet name="More detail" sheetId="12" state="visible" r:id="rId14"/>
    <sheet name="Every number" sheetId="13" state="visible" r:id="rId1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<sst xmlns="http://schemas.openxmlformats.org/spreadsheetml/2006/main" count="1513" uniqueCount="765">
  <si>
    <t xml:space="preserve">Holdclock data pack</t>
  </si>
  <si>
    <t xml:space="preserve">Company A Group</t>
  </si>
  <si>
    <t xml:space="preserve">Subject</t>
  </si>
  <si>
    <t xml:space="preserve">COMPANY A TOPCO LIMITED (DEMO)</t>
  </si>
  <si>
    <t xml:space="preserve">Prepared</t>
  </si>
  <si>
    <t xml:space="preserve">2026-09-10</t>
  </si>
  <si>
    <t xml:space="preserve">Line (£, as printed)</t>
  </si>
  <si>
    <t xml:space="preserve">2025</t>
  </si>
  <si>
    <t xml:space="preserve">2024</t>
  </si>
  <si>
    <t xml:space="preserve">Filing page (latest year)</t>
  </si>
  <si>
    <t xml:space="preserve">Revenue</t>
  </si>
  <si>
    <t xml:space="preserve">2025 accts p.10</t>
  </si>
  <si>
    <t xml:space="preserve">Operating profit / (loss)</t>
  </si>
  <si>
    <t xml:space="preserve">Depreciation</t>
  </si>
  <si>
    <t xml:space="preserve">2025 accts p.26</t>
  </si>
  <si>
    <t xml:space="preserve">Amortisation</t>
  </si>
  <si>
    <t xml:space="preserve">Impairment</t>
  </si>
  <si>
    <t xml:space="preserve">Adjusted EBITDA (management's figure)</t>
  </si>
  <si>
    <t xml:space="preserve">Outside debt (loans and leases)</t>
  </si>
  <si>
    <t xml:space="preserve">2025 accts p.34</t>
  </si>
  <si>
    <t xml:space="preserve">Loan notes incl. rolled-up interest</t>
  </si>
  <si>
    <t xml:space="preserve">2025 accts p.33</t>
  </si>
  <si>
    <t xml:space="preserve">Cash</t>
  </si>
  <si>
    <t xml:space="preserve">2025 accts p.11</t>
  </si>
  <si>
    <t xml:space="preserve">Bank interest</t>
  </si>
  <si>
    <t xml:space="preserve">2025 accts p.27</t>
  </si>
  <si>
    <t xml:space="preserve">Interest paid in cash</t>
  </si>
  <si>
    <t xml:space="preserve">2025 accts p.15</t>
  </si>
  <si>
    <t xml:space="preserve">Interest payable, total</t>
  </si>
  <si>
    <t xml:space="preserve">EBITDA = operating result + depreciation + amortisation + impairment</t>
  </si>
  <si>
    <t xml:space="preserve">Outside debt leverage = outside debt / EBITDA</t>
  </si>
  <si>
    <t xml:space="preserve">Outside debt leverage on management's EBITDA</t>
  </si>
  <si>
    <t xml:space="preserve">Total leverage = (outside debt + loan notes) / EBITDA</t>
  </si>
  <si>
    <t xml:space="preserve">Total leverage on management's EBITDA</t>
  </si>
  <si>
    <t xml:space="preserve">Interest cover: EBITDA / bank interest (interest note) (first)</t>
  </si>
  <si>
    <t xml:space="preserve">Interest cover: EBITDA / total interest</t>
  </si>
  <si>
    <t xml:space="preserve">Interest cover on management's EBITDA: bank / total</t>
  </si>
  <si>
    <t xml:space="preserve">What the PDF prints</t>
  </si>
  <si>
    <t xml:space="preserve">Value</t>
  </si>
  <si>
    <t xml:space="preserve">How it is worked out</t>
  </si>
  <si>
    <t xml:space="preserve">EBITDA (printed basis)</t>
  </si>
  <si>
    <t xml:space="preserve">operating result + depreciation + amortisation + impairment</t>
  </si>
  <si>
    <t xml:space="preserve">management's figure</t>
  </si>
  <si>
    <t xml:space="preserve">management's figure as printed</t>
  </si>
  <si>
    <t xml:space="preserve">Outside debt</t>
  </si>
  <si>
    <t xml:space="preserve">bank_debt_total (see Figures)</t>
  </si>
  <si>
    <t xml:space="preserve">Outside debt less cash</t>
  </si>
  <si>
    <t xml:space="preserve">outside debt - cash (debt and cash both at 30 November 2025)</t>
  </si>
  <si>
    <t xml:space="preserve">Outside debt leverage (x)</t>
  </si>
  <si>
    <t xml:space="preserve">outside debt / EBITDA</t>
  </si>
  <si>
    <t xml:space="preserve">Outside debt leverage on management's figure (x)</t>
  </si>
  <si>
    <t xml:space="preserve">outside debt / management's figure</t>
  </si>
  <si>
    <t xml:space="preserve">Total leverage (x)</t>
  </si>
  <si>
    <t xml:space="preserve">(outside debt + loan notes) / EBITDA</t>
  </si>
  <si>
    <t xml:space="preserve">Total leverage on management's figure (x)</t>
  </si>
  <si>
    <t xml:space="preserve">(outside debt + loan notes) / management's figure</t>
  </si>
  <si>
    <t xml:space="preserve">Interest cover, bank (x)</t>
  </si>
  <si>
    <t xml:space="preserve">EBITDA / bank interest (interest note)</t>
  </si>
  <si>
    <t xml:space="preserve">Interest cover, total (x)</t>
  </si>
  <si>
    <t xml:space="preserve">EBITDA / total interest</t>
  </si>
  <si>
    <t xml:space="preserve">Interest cover, bank, on management's figure (x)</t>
  </si>
  <si>
    <t xml:space="preserve">management's figure / bank interest</t>
  </si>
  <si>
    <t xml:space="preserve">Interest cover, total, on management's figure (x)</t>
  </si>
  <si>
    <t xml:space="preserve">management's figure / total interest</t>
  </si>
  <si>
    <t xml:space="preserve">One-off items as % of printed EBITDA</t>
  </si>
  <si>
    <t xml:space="preserve">exceptional items / printed EBITDA</t>
  </si>
  <si>
    <t xml:space="preserve">Revenue change %</t>
  </si>
  <si>
    <t xml:space="preserve">revenue this year / last year - 1</t>
  </si>
  <si>
    <t xml:space="preserve">Line</t>
  </si>
  <si>
    <t xml:space="preserve">Source</t>
  </si>
  <si>
    <t xml:space="preserve">Cash generated from operations (before interest; no tax paid line is printed)</t>
  </si>
  <si>
    <t xml:space="preserve">Interest paid (cash flow)</t>
  </si>
  <si>
    <t xml:space="preserve">Purchase of intangible assets (development spend)</t>
  </si>
  <si>
    <t xml:space="preserve">Purchase of tangible fixed assets</t>
  </si>
  <si>
    <t xml:space="preserve">Proceeds from borrowings</t>
  </si>
  <si>
    <t xml:space="preserve">computed: nil: a dash in the 2025 column</t>
  </si>
  <si>
    <t xml:space="preserve">Repayment of bank loans (cash flow)</t>
  </si>
  <si>
    <t xml:space="preserve">Net increase in cash and cash equivalents</t>
  </si>
  <si>
    <t xml:space="preserve">Cash and cash equivalents at beginning of year</t>
  </si>
  <si>
    <t xml:space="preserve">Cash and cash equivalents at end of year</t>
  </si>
  <si>
    <t xml:space="preserve">Bank loans (carrying value, net of £0.05m issue costs): the accounts' own maturity bands at 30 November 2025</t>
  </si>
  <si>
    <t xml:space="preserve">Amount (£)</t>
  </si>
  <si>
    <t xml:space="preserve">within one year</t>
  </si>
  <si>
    <t xml:space="preserve">2025 accts p.32</t>
  </si>
  <si>
    <t xml:space="preserve">after more than one year</t>
  </si>
  <si>
    <t xml:space="preserve">Total (sum of the bands)</t>
  </si>
  <si>
    <t xml:space="preserve">formula</t>
  </si>
  <si>
    <t xml:space="preserve">Total as printed</t>
  </si>
  <si>
    <t xml:space="preserve">Scheduled payments in the facility terms</t>
  </si>
  <si>
    <t xml:space="preserve">Date</t>
  </si>
  <si>
    <t xml:space="preserve">Revolving credit facility (drawn)</t>
  </si>
  <si>
    <t xml:space="preserve">2027-08</t>
  </si>
  <si>
    <t xml:space="preserve">Series 3 loan notes (incl. 140% premium)</t>
  </si>
  <si>
    <t xml:space="preserve">2027-11-05</t>
  </si>
  <si>
    <t xml:space="preserve">Debt: reported, current and illustrative</t>
  </si>
  <si>
    <t xml:space="preserve">Reported at 2025-11-30</t>
  </si>
  <si>
    <t xml:space="preserve">Current balance</t>
  </si>
  <si>
    <t xml:space="preserve">Repayment terms</t>
  </si>
  <si>
    <t xml:space="preserve">Bank loans (term loan + revolving facility, gross)</t>
  </si>
  <si>
    <t xml:space="preserve">Not publicly established</t>
  </si>
  <si>
    <t xml:space="preserve">Amortising; final repayment August 2027. The balance left at that date is not published. The term loan is repaid by quarterly instalments to August 2027 and the £0.83m revolving facility is repayable the same month (2025 accts p.34); £0.62m is classed as due within one year of 30 November 2025. The instalment dates are not printed, so no balance for today is computed.</t>
  </si>
  <si>
    <t xml:space="preserve">Loan notes incl. accrued interest</t>
  </si>
  <si>
    <t xml:space="preserve">Due 5 November 2027 according to the accounts; the payment structure is not printed. £14.68m at 30 November 2025, with interest rolled up rather than paid in cash. The Series 1 (9%) and Series 2 (6%) notes compound; the Series 3 notes repay £4.05m on 5 November 2027, including a 140% redemption premium (2025 accts p.33). The amount due at repayment for all series is not published.</t>
  </si>
  <si>
    <t xml:space="preserve">Key</t>
  </si>
  <si>
    <t xml:space="preserve">Label</t>
  </si>
  <si>
    <t xml:space="preserve">Year</t>
  </si>
  <si>
    <t xml:space="preserve">Value (£ or number)</t>
  </si>
  <si>
    <t xml:space="preserve">Document</t>
  </si>
  <si>
    <t xml:space="preserve">Page</t>
  </si>
  <si>
    <t xml:space="preserve">Link or formula</t>
  </si>
  <si>
    <t xml:space="preserve">Quote</t>
  </si>
  <si>
    <t xml:space="preserve">How checked</t>
  </si>
  <si>
    <t xml:space="preserve">Note</t>
  </si>
  <si>
    <t xml:space="preserve">revenue</t>
  </si>
  <si>
    <t xml:space="preserve">demo_AA_2025-11-30.pdf</t>
  </si>
  <si>
    <t xml:space="preserve">Turnover 11,614,987 11,616,429 (6,489,999) (6,731,856)</t>
  </si>
  <si>
    <t xml:space="preserve">machine-matched quote</t>
  </si>
  <si>
    <t xml:space="preserve">gross_profit</t>
  </si>
  <si>
    <t xml:space="preserve">Gross profit</t>
  </si>
  <si>
    <t xml:space="preserve">Gross profit 5,124,988 4,884,573</t>
  </si>
  <si>
    <t xml:space="preserve">operating_profit</t>
  </si>
  <si>
    <t xml:space="preserve">Operating profit (loss)</t>
  </si>
  <si>
    <t xml:space="preserve">Operating loss (687,660) (512,932)</t>
  </si>
  <si>
    <t xml:space="preserve">depreciation</t>
  </si>
  <si>
    <t xml:space="preserve">2,172,133 1,896,009 Amortisation Depreciation 59,793 58,501</t>
  </si>
  <si>
    <t xml:space="preserve">amortisation</t>
  </si>
  <si>
    <t xml:space="preserve">Amortisation of intangible assets</t>
  </si>
  <si>
    <t xml:space="preserve">impairment</t>
  </si>
  <si>
    <t xml:space="preserve">Impairment of intangible assets</t>
  </si>
  <si>
    <t xml:space="preserve">Depreciation 59,793 58,501 Impairment losses 203,181</t>
  </si>
  <si>
    <t xml:space="preserve">Nil in 2025.</t>
  </si>
  <si>
    <t xml:space="preserve">adjusted_ebitda</t>
  </si>
  <si>
    <t xml:space="preserve">Adjusted EBITDA (management's)</t>
  </si>
  <si>
    <t xml:space="preserve">Adjusted EBITDA 2,249,051 2,181,508</t>
  </si>
  <si>
    <t xml:space="preserve">adjusting_items</t>
  </si>
  <si>
    <t xml:space="preserve">Adjusting items in management's EBITDA (investor costs, professional fees, exceptional costs)</t>
  </si>
  <si>
    <t xml:space="preserve">Exceptional costs 602,779 363,244</t>
  </si>
  <si>
    <t xml:space="preserve">Management's reconciliation adds back investor management costs (labelled recurring), non recurring professional fees and exceptional costs.</t>
  </si>
  <si>
    <t xml:space="preserve">adjusting_items (part)</t>
  </si>
  <si>
    <t xml:space="preserve">Investor management costs - recurring</t>
  </si>
  <si>
    <t xml:space="preserve">Investor management costs - recurring 63,578 144,395</t>
  </si>
  <si>
    <t xml:space="preserve">Non recurring professional fees</t>
  </si>
  <si>
    <t xml:space="preserve">Non recurring professional fees 38,428 29,110</t>
  </si>
  <si>
    <t xml:space="preserve">Exceptional costs</t>
  </si>
  <si>
    <t xml:space="preserve">exceptional_costs</t>
  </si>
  <si>
    <t xml:space="preserve">interest_payable_total</t>
  </si>
  <si>
    <t xml:space="preserve">Interest payable and similar expenses, total</t>
  </si>
  <si>
    <t xml:space="preserve">1,540,911 Total finance costs 1,378,008</t>
  </si>
  <si>
    <t xml:space="preserve">interest_bank</t>
  </si>
  <si>
    <t xml:space="preserve">Interest on bank loans</t>
  </si>
  <si>
    <t xml:space="preserve">174,786 145,633 Interest on bank loans</t>
  </si>
  <si>
    <t xml:space="preserve">interest_loan_fees</t>
  </si>
  <si>
    <t xml:space="preserve">Amortisation of debt issue costs</t>
  </si>
  <si>
    <t xml:space="preserve">Amortisation of debt issue costs 39,423 96,913</t>
  </si>
  <si>
    <t xml:space="preserve">interest_owner</t>
  </si>
  <si>
    <t xml:space="preserve">Interest on the loan notes (other interest on financial liabilities; rolled up, not paid in cash)</t>
  </si>
  <si>
    <t xml:space="preserve">Other interest on financial liabilities 1,324,781 1,134,111</t>
  </si>
  <si>
    <t xml:space="preserve">Loan note interest is rolled up (2025 accts p.3, p.33).</t>
  </si>
  <si>
    <t xml:space="preserve">interest_other</t>
  </si>
  <si>
    <t xml:space="preserve">Other interest</t>
  </si>
  <si>
    <t xml:space="preserve">Other interest 1,921 1,351</t>
  </si>
  <si>
    <t xml:space="preserve">interest_paid_cash</t>
  </si>
  <si>
    <t xml:space="preserve">Interest paid (180,743) (141,908)</t>
  </si>
  <si>
    <t xml:space="preserve">profit_before_tax</t>
  </si>
  <si>
    <t xml:space="preserve">Loss before tax</t>
  </si>
  <si>
    <t xml:space="preserve">Loss before taxation (2,228,571) (1,072,165)</t>
  </si>
  <si>
    <t xml:space="preserve">2024 as restated for the loan note modification gain (note 3).</t>
  </si>
  <si>
    <t xml:space="preserve">profit_after_tax</t>
  </si>
  <si>
    <t xml:space="preserve">Loss after tax</t>
  </si>
  <si>
    <t xml:space="preserve">(1,887,042) Loss for the financial year (839,153)</t>
  </si>
  <si>
    <t xml:space="preserve">cash</t>
  </si>
  <si>
    <t xml:space="preserve">Cash at bank and in hand</t>
  </si>
  <si>
    <t xml:space="preserve">Cash at bank and in hand 1,793,906 1,037,719</t>
  </si>
  <si>
    <t xml:space="preserve">net_assets</t>
  </si>
  <si>
    <t xml:space="preserve">Net assets (liabilities)</t>
  </si>
  <si>
    <t xml:space="preserve">(10,845,359) (8,722,183) (8,863,656) (6,740,481)</t>
  </si>
  <si>
    <t xml:space="preserve">creditors_within_one_year</t>
  </si>
  <si>
    <t xml:space="preserve">Creditors due within one year</t>
  </si>
  <si>
    <t xml:space="preserve">year 17 4,660,131 3,591,337</t>
  </si>
  <si>
    <t xml:space="preserve">creditors_after_one_year</t>
  </si>
  <si>
    <t xml:space="preserve">Creditors due after one year</t>
  </si>
  <si>
    <t xml:space="preserve">16,158,047. than one year 15,190,941</t>
  </si>
  <si>
    <t xml:space="preserve">employees</t>
  </si>
  <si>
    <t xml:space="preserve">Average employees (including 3 directors)</t>
  </si>
  <si>
    <t xml:space="preserve">Total 118 131 3 3</t>
  </si>
  <si>
    <t xml:space="preserve">staff_costs</t>
  </si>
  <si>
    <t xml:space="preserve">Staff costs</t>
  </si>
  <si>
    <t xml:space="preserve">Pension costs - 7,317,780 7,889,718</t>
  </si>
  <si>
    <t xml:space="preserve">bank_debt_total</t>
  </si>
  <si>
    <t xml:space="preserve">Bank loan plus revolving credit facility: gross amount (outside debt)</t>
  </si>
  <si>
    <t xml:space="preserve">Revolving credit facility drawn: £830,000 (2024: £830,000), repayable August 2027</t>
  </si>
  <si>
    <t xml:space="preserve">Gross principal as printed in the borrowings note; carrying value is lower by unamortised fees (see bank_carrying and bank_fees).</t>
  </si>
  <si>
    <t xml:space="preserve">bank_debt_total (part)</t>
  </si>
  <si>
    <t xml:space="preserve">Bank loan, repayable by quarterly instalments to August 2027</t>
  </si>
  <si>
    <t xml:space="preserve">Bank loan: £1,089,375 (2024: £1,245,000), repaid by quarterly instalments to August 2027</t>
  </si>
  <si>
    <t xml:space="preserve">Revolving Credit Facility, repayable in August 2027</t>
  </si>
  <si>
    <t xml:space="preserve">bank_carrying</t>
  </si>
  <si>
    <t xml:space="preserve">Bank loans, carrying value (net of debt issue costs)</t>
  </si>
  <si>
    <t xml:space="preserve">Bank loans 1,866,776 1,993,711</t>
  </si>
  <si>
    <t xml:space="preserve">bank_fees</t>
  </si>
  <si>
    <t xml:space="preserve">Unamortised debt issue costs netted off the bank loans</t>
  </si>
  <si>
    <t xml:space="preserve">Bank loans shown after £52,599 of unamortised issue costs (2024: £81,289)</t>
  </si>
  <si>
    <t xml:space="preserve">bank_current</t>
  </si>
  <si>
    <t xml:space="preserve">Bank loans due within one year (creditors note)</t>
  </si>
  <si>
    <t xml:space="preserve">Bank loans 19 622,500 155,625</t>
  </si>
  <si>
    <t xml:space="preserve">Prior year 155,625.</t>
  </si>
  <si>
    <t xml:space="preserve">bank_repaid_cash</t>
  </si>
  <si>
    <t xml:space="preserve">743,929 (155,625) Repayment of bank loans (222,331)</t>
  </si>
  <si>
    <t xml:space="preserve">owner_loan_notes</t>
  </si>
  <si>
    <t xml:space="preserve">Accrued loan note interest: £4,983,920 (2024: £4,078,856)</t>
  </si>
  <si>
    <t xml:space="preserve">Principal as printed (Series 3 at carrying value) plus accrued interest printed separately in the creditors note.</t>
  </si>
  <si>
    <t xml:space="preserve">owner_loan_notes (part)</t>
  </si>
  <si>
    <t xml:space="preserve">Series 1 loan note (9%)</t>
  </si>
  <si>
    <t xml:space="preserve">Series 1 secured loan note at 9%: £5,266,631 (2024: £5,266,631)</t>
  </si>
  <si>
    <t xml:space="preserve">Series 2 loan note (6%)</t>
  </si>
  <si>
    <t xml:space="preserve">Series 2 secured loan note at 6%: £1,523,839 (2024: £1,523,839)</t>
  </si>
  <si>
    <t xml:space="preserve">Series 3 loan notes, carrying value</t>
  </si>
  <si>
    <t xml:space="preserve">Series 3 secured loan notes: £2,903,247</t>
  </si>
  <si>
    <t xml:space="preserve">Accrued interest on the loan notes</t>
  </si>
  <si>
    <t xml:space="preserve">Accrued interest 4,983,920 4,078,856</t>
  </si>
  <si>
    <t xml:space="preserve">(2024: £5,266,631)</t>
  </si>
  <si>
    <t xml:space="preserve">(2024: £1,523,839)</t>
  </si>
  <si>
    <t xml:space="preserve">Series 3 loan notes, carrying value, as restated</t>
  </si>
  <si>
    <t xml:space="preserve">(2024 as restated: £2,483,530)</t>
  </si>
  <si>
    <t xml:space="preserve">loan_note_s1</t>
  </si>
  <si>
    <t xml:space="preserve">Series 1 9% secured loan note</t>
  </si>
  <si>
    <t xml:space="preserve">Series 1 secured loan note at 9%: £5,266,631 (2024: £5,266,631), repayable 5 November 2027</t>
  </si>
  <si>
    <t xml:space="preserve">loan_note_s2</t>
  </si>
  <si>
    <t xml:space="preserve">Series 2 6% secured loan note</t>
  </si>
  <si>
    <t xml:space="preserve">Series 2 secured loan note at 6%: £1,523,839 (2024: £1,523,839), repayable 5 November 2027</t>
  </si>
  <si>
    <t xml:space="preserve">loan_note_s3</t>
  </si>
  <si>
    <t xml:space="preserve">Series 3 secured loan notes, carrying value</t>
  </si>
  <si>
    <t xml:space="preserve">Series 3 secured loan notes: £2,903,247 (2024 as restated: £2,483,530), repayable 5 November</t>
  </si>
  <si>
    <t xml:space="preserve">loan_note_s3_redemption</t>
  </si>
  <si>
    <t xml:space="preserve">Series 3 notes: total repayable on 5 November 2027</t>
  </si>
  <si>
    <t xml:space="preserve">Total due on 5 November 2027: £4,047,744, including a 140% redemption premium</t>
  </si>
  <si>
    <t xml:space="preserve">loan_notes_related_parties</t>
  </si>
  <si>
    <t xml:space="preserve">Loan notes held by directors and another related party</t>
  </si>
  <si>
    <t xml:space="preserve">Loan notes held by directors and a related party: £10,756,932 (2024: £10,092,775)</t>
  </si>
  <si>
    <t xml:space="preserve">The accounts do not say who holds the rest.</t>
  </si>
  <si>
    <t xml:space="preserve">group_borrowings_guarantee</t>
  </si>
  <si>
    <t xml:space="preserve">Group borrowings in the cross-guarantee note</t>
  </si>
  <si>
    <t xml:space="preserve">Group borrowings under the cross-guarantee note: £12,623,708</t>
  </si>
  <si>
    <t xml:space="preserve">borrowings_note_total</t>
  </si>
  <si>
    <t xml:space="preserve">Borrowings per note 19 (debenture loans + bank loans, carrying value)</t>
  </si>
  <si>
    <t xml:space="preserve">Bank loans 1,866,776 1,993,711 11,560,493 11,267,711</t>
  </si>
  <si>
    <t xml:space="preserve">Debenture loans 9,693,717 + bank loans 1,866,776.</t>
  </si>
  <si>
    <t xml:space="preserve">modification_gain</t>
  </si>
  <si>
    <t xml:space="preserve">Gain on modification of the Series 3 loan note (2024, restated)</t>
  </si>
  <si>
    <t xml:space="preserve">Gain on modification of financial instrument 818,775</t>
  </si>
  <si>
    <t xml:space="preserve">Credited to interest receivable in 2024 by a prior period adjustment (2025 accts p.23, p.24).</t>
  </si>
  <si>
    <t xml:space="preserve">rdec</t>
  </si>
  <si>
    <t xml:space="preserve">R&amp;D expenditure credit (in other operating income)</t>
  </si>
  <si>
    <t xml:space="preserve">R&amp;D expenditure credit 548,432 511,076</t>
  </si>
  <si>
    <t xml:space="preserve">capex_intangibles</t>
  </si>
  <si>
    <t xml:space="preserve">Purchase of intangible assets (cash flow, mostly capitalised development)</t>
  </si>
  <si>
    <t xml:space="preserve">(1,443,615) (1,546,520) Purchase of intangible assets</t>
  </si>
  <si>
    <t xml:space="preserve">cash_from_operations</t>
  </si>
  <si>
    <t xml:space="preserve">Cash generated from operations 24 2,598,144 420,598</t>
  </si>
  <si>
    <t xml:space="preserve">tech_platform</t>
  </si>
  <si>
    <t xml:space="preserve">Technology software platform, carrying amount</t>
  </si>
  <si>
    <t xml:space="preserve">Technology platform, carrying amount: £3,073,619</t>
  </si>
  <si>
    <t xml:space="preserve">deferred_tax_asset_losses</t>
  </si>
  <si>
    <t xml:space="preserve">Deferred tax asset recognised on tax losses</t>
  </si>
  <si>
    <t xml:space="preserve">Deferred tax asset recognised on tax losses: £1,033,746 (2024: £1,000,050)</t>
  </si>
  <si>
    <t xml:space="preserve">tax_debtor_over_1y</t>
  </si>
  <si>
    <t xml:space="preserve">Tax repayable debtor due after more than one year</t>
  </si>
  <si>
    <t xml:space="preserve">Tax repayable debtor due after one year: £520k (2024: £356k)</t>
  </si>
  <si>
    <t xml:space="preserve">ebitda_ex_rdec</t>
  </si>
  <si>
    <t xml:space="preserve">Printed EBITDA without the R&amp;D expenditure credit (our arithmetic)</t>
  </si>
  <si>
    <t xml:space="preserve">1,544,266 printed EBITDA - 548,432 R&amp;D expenditure credit = 995,834</t>
  </si>
  <si>
    <t xml:space="preserve">computed</t>
  </si>
  <si>
    <t xml:space="preserve">ebitda_less_capex</t>
  </si>
  <si>
    <t xml:space="preserve">Printed EBITDA less purchase of intangible assets (our arithmetic)</t>
  </si>
  <si>
    <t xml:space="preserve">1,544,266 printed EBITDA - 1,443,615 purchase of intangible assets = 100,651</t>
  </si>
  <si>
    <t xml:space="preserve">term_loan_after_year1</t>
  </si>
  <si>
    <t xml:space="preserve">Term loan left after the instalments due within one year (our arithmetic)</t>
  </si>
  <si>
    <t xml:space="preserve">1,089,375 term loan - 622,500 due within one year = 466,875 (fees ignored)</t>
  </si>
  <si>
    <t xml:space="preserve">peer1_turnover</t>
  </si>
  <si>
    <t xml:space="preserve">Peer: Peer 1 (Holding) Limited turnover, year to 30 Nov 2025</t>
  </si>
  <si>
    <t xml:space="preserve">as printed in Peer 1 (Holding) Limited group accounts to 30 November 2025 (Companies House register, filed 6 Sep 2026): turnover 10,472,173</t>
  </si>
  <si>
    <t xml:space="preserve">peer1_ratio</t>
  </si>
  <si>
    <t xml:space="preserve">Peer: Peer 1 turnover against Company A Topco turnover (x)</t>
  </si>
  <si>
    <t xml:space="preserve">10,472,173 / 11,614,987 = 0.90x</t>
  </si>
  <si>
    <t xml:space="preserve">Borrowings per note 19, 2024 (carrying value, as restated)</t>
  </si>
  <si>
    <t xml:space="preserve">Group borrowings per cross-guarantee note, 2024</t>
  </si>
  <si>
    <t xml:space="preserve">(2024: £12,086,486)</t>
  </si>
  <si>
    <t xml:space="preserve">change_in_cash</t>
  </si>
  <si>
    <t xml:space="preserve">Net increase/(decrease) in cash and cash equivalents 756,187 (781,558)</t>
  </si>
  <si>
    <t xml:space="preserve">cash_opening</t>
  </si>
  <si>
    <t xml:space="preserve">Cash and cash equivalents at beginning of year 1,037,719 1,819,277</t>
  </si>
  <si>
    <t xml:space="preserve">cash_closing</t>
  </si>
  <si>
    <t xml:space="preserve">1,793,906 Cash and cash equivalents at end of year</t>
  </si>
  <si>
    <t xml:space="preserve">capex_tangible</t>
  </si>
  <si>
    <t xml:space="preserve">Purchase of tangible fixed assets (61,974) (35,326)</t>
  </si>
  <si>
    <t xml:space="preserve">capex_intangible_cash</t>
  </si>
  <si>
    <t xml:space="preserve">capex_total</t>
  </si>
  <si>
    <t xml:space="preserve">All capital expenditure (net cash used in investing)</t>
  </si>
  <si>
    <t xml:space="preserve">Net cash used in investing activities (1,505,589) (1,581,846)</t>
  </si>
  <si>
    <t xml:space="preserve">wc_debtors</t>
  </si>
  <si>
    <t xml:space="preserve">Working capital: decrease in debtors</t>
  </si>
  <si>
    <t xml:space="preserve">Decrease in debtors 458,652 94,485</t>
  </si>
  <si>
    <t xml:space="preserve">wc_creditors</t>
  </si>
  <si>
    <t xml:space="preserve">Working capital: increase in creditors</t>
  </si>
  <si>
    <t xml:space="preserve">Increase/(decrease) in creditors 595,226 (1,318,916)</t>
  </si>
  <si>
    <t xml:space="preserve">working_capital_change</t>
  </si>
  <si>
    <t xml:space="preserve">Working-capital inflow</t>
  </si>
  <si>
    <t xml:space="preserve">458,652 decrease in debtors + 595,226 increase in creditors = 1,053,878 (2025 accts p.36)</t>
  </si>
  <si>
    <t xml:space="preserve">ebitda_calc</t>
  </si>
  <si>
    <t xml:space="preserve">Calculated EBITDA</t>
  </si>
  <si>
    <t xml:space="preserve">operating loss (687,660) + depreciation 59,793 + amortisation 2,172,133 = 1,544,266</t>
  </si>
  <si>
    <t xml:space="preserve">cash_after_interest_capex</t>
  </si>
  <si>
    <t xml:space="preserve">Cash after interest and all capital expenditure (before bank repayments)</t>
  </si>
  <si>
    <t xml:space="preserve">cash generated from operations 2,598,144 - interest paid 180,743 - all capital expenditure 1,505,589 = 911,812; also = EBITDA 1,544,266 + working capital 1,053,878 - 180,743 - 1,505,589</t>
  </si>
  <si>
    <t xml:space="preserve">cash_conversion</t>
  </si>
  <si>
    <t xml:space="preserve">Cash conversion (cash generated from operations / EBITDA)</t>
  </si>
  <si>
    <t xml:space="preserve">2,598,144 / 1,544,266 = 1.682</t>
  </si>
  <si>
    <t xml:space="preserve">bank_today_est</t>
  </si>
  <si>
    <t xml:space="preserve">Bank loans, estimate for today</t>
  </si>
  <si>
    <t xml:space="preserve">1,919,375 accounts-date principal - 3 quarterly instalments of 155,625 (February, May, August 2026) = 1,452,500; assumes the 2026 instalments were paid on the printed schedule; not published</t>
  </si>
  <si>
    <t xml:space="preserve">peer2_deal_price</t>
  </si>
  <si>
    <t xml:space="preserve">Peer: Peer 2 UK business price (reported)</t>
  </si>
  <si>
    <t xml:space="preserve">reported price £71m, announced 15 February 2024</t>
  </si>
  <si>
    <t xml:space="preserve">peer2_deal_ratio</t>
  </si>
  <si>
    <t xml:space="preserve">Peer: Peer 2 business price against Company A Topco revenue (x)</t>
  </si>
  <si>
    <t xml:space="preserve">70,550,000 / 11,614,987 = 6.07, 6.1x</t>
  </si>
  <si>
    <t xml:space="preserve">peer4_invest</t>
  </si>
  <si>
    <t xml:space="preserve">Peer: Investor 1 investment in Peer 4 (reported)</t>
  </si>
  <si>
    <t xml:space="preserve">reported £13.7m Investor 1 investment</t>
  </si>
  <si>
    <t xml:space="preserve">peer4_invest_ratio</t>
  </si>
  <si>
    <t xml:space="preserve">Peer: Investor 1 investment against Company A Topco revenue (x)</t>
  </si>
  <si>
    <t xml:space="preserve">13,695,000 / 11,614,987 = 1.18, 1.2x</t>
  </si>
  <si>
    <t xml:space="preserve">owner_notes_principal</t>
  </si>
  <si>
    <t xml:space="preserve">Loan notes principal (debenture loans), carrying value</t>
  </si>
  <si>
    <t xml:space="preserve">Debenture loans 9,693,717 9,274,000</t>
  </si>
  <si>
    <t xml:space="preserve">owner_notes_principal (part)</t>
  </si>
  <si>
    <t xml:space="preserve">Series 1</t>
  </si>
  <si>
    <t xml:space="preserve">Series 2</t>
  </si>
  <si>
    <t xml:space="preserve">Series 3 carrying value</t>
  </si>
  <si>
    <t xml:space="preserve">bank_debt_revenue_ratio</t>
  </si>
  <si>
    <t xml:space="preserve">Bank debt against revenue (x)</t>
  </si>
  <si>
    <t xml:space="preserve">1,919,375 / 11,614,987 = 0.165, 0.17x</t>
  </si>
  <si>
    <t xml:space="preserve">Cash generated from operations</t>
  </si>
  <si>
    <t xml:space="preserve">Repayment of bank loans (222,331)</t>
  </si>
  <si>
    <t xml:space="preserve">Cash and cash equivalents at end of year 1,037,719</t>
  </si>
  <si>
    <t xml:space="preserve">proceeds_borrowings</t>
  </si>
  <si>
    <t xml:space="preserve">Proceeds from borrowings 743,929</t>
  </si>
  <si>
    <t xml:space="preserve">owner_notes_today_est</t>
  </si>
  <si>
    <t xml:space="preserve">Loan notes incl. accrued interest, estimate for today</t>
  </si>
  <si>
    <t xml:space="preserve">Series 1 + 2 principal 6,790,470 + accrued interest 4,983,920 = 11,774,390 grown at 2025's observed rate on those balances (8.33% = 2025 accrual 905,064 / opening Series 1+2+accrued 10,869,326) for 283 days to 9 September 2026, plus Series 3 2,903,247 at its 16.9% effective rate for 283 days = 15,804,579 (our estimate)</t>
  </si>
  <si>
    <t xml:space="preserve">owner_notes_redemption_est</t>
  </si>
  <si>
    <t xml:space="preserve">Loan notes due at 5 November 2027 (our estimate)</t>
  </si>
  <si>
    <t xml:space="preserve">Series 1 + 2 + accrued interest 11,774,390 grown at 8.33% a year for 705 days (30 November 2025 to 5 November 2027) = 17,222,275, plus Series 3 repayable 4,047,744 = 17,789,140 (our estimate; actual rolled-up interest on Series 1 and 2 by series is not published)</t>
  </si>
  <si>
    <t xml:space="preserve">s1_s2_accrued_redemption_est</t>
  </si>
  <si>
    <t xml:space="preserve">Series 1, B and accrued interest at 5 November 2027 (our estimate)</t>
  </si>
  <si>
    <t xml:space="preserve">11,774,390 x (1 + 0.0980) ^ (704/365) = 13,741,396</t>
  </si>
  <si>
    <t xml:space="preserve">nil: a dash in the 2025 column</t>
  </si>
  <si>
    <t xml:space="preserve">notes_observed_rate</t>
  </si>
  <si>
    <t xml:space="preserve">Observed 2025 accrual rate on Series 1, 2 and accrued interest</t>
  </si>
  <si>
    <t xml:space="preserve">2025 accrual 905,064 (interest 1,324,781 less Series 3 accretion 419,717) / opening Series 1 + 2 + accrued interest 10,869,326 = 8.3%</t>
  </si>
  <si>
    <t xml:space="preserve">Facility</t>
  </si>
  <si>
    <t xml:space="preserve">Kind</t>
  </si>
  <si>
    <t xml:space="preserve">Lender</t>
  </si>
  <si>
    <t xml:space="preserve">Rate</t>
  </si>
  <si>
    <t xml:space="preserve">Cash / PIK</t>
  </si>
  <si>
    <t xml:space="preserve">Final date</t>
  </si>
  <si>
    <t xml:space="preserve">Security</t>
  </si>
  <si>
    <t xml:space="preserve">Link</t>
  </si>
  <si>
    <t xml:space="preserve">Bank term loan</t>
  </si>
  <si>
    <t xml:space="preserve">outside</t>
  </si>
  <si>
    <t xml:space="preserve">not named in the accounts</t>
  </si>
  <si>
    <t xml:space="preserve">3.75% over Bank of England base rate</t>
  </si>
  <si>
    <t xml:space="preserve">cash (quarterly)</t>
  </si>
  <si>
    <t xml:space="preserve">August 2027 (quarterly instalments)</t>
  </si>
  <si>
    <t xml:space="preserve">fixed and floating charge on all group assets</t>
  </si>
  <si>
    <t xml:space="preserve">34</t>
  </si>
  <si>
    <t xml:space="preserve">4% over Bank of England base rate</t>
  </si>
  <si>
    <t xml:space="preserve">August 2027</t>
  </si>
  <si>
    <t xml:space="preserve">Series 1 loan note</t>
  </si>
  <si>
    <t xml:space="preserve">owner</t>
  </si>
  <si>
    <t xml:space="preserve">holders not named; part held by directors and a related party (p.37)</t>
  </si>
  <si>
    <t xml:space="preserve">9% compound</t>
  </si>
  <si>
    <t xml:space="preserve">rolled up</t>
  </si>
  <si>
    <t xml:space="preserve">5 November 2027</t>
  </si>
  <si>
    <t xml:space="preserve">secured against the assets of Company A Limited</t>
  </si>
  <si>
    <t xml:space="preserve">33</t>
  </si>
  <si>
    <t xml:space="preserve">Series 2 loan note</t>
  </si>
  <si>
    <t xml:space="preserve">6% compound</t>
  </si>
  <si>
    <t xml:space="preserve">Series 3 loan notes (carrying value)</t>
  </si>
  <si>
    <t xml:space="preserve">16.9% effective rate; 140% redemption premium</t>
  </si>
  <si>
    <t xml:space="preserve">5 November 2027 (£4.05m repayable)</t>
  </si>
  <si>
    <t xml:space="preserve">see the notes above</t>
  </si>
  <si>
    <t xml:space="preserve">rolled up, unpaid</t>
  </si>
  <si>
    <t xml:space="preserve">5 November 2027 (with the notes)</t>
  </si>
  <si>
    <t xml:space="preserve">as the notes</t>
  </si>
  <si>
    <t xml:space="preserve">Company</t>
  </si>
  <si>
    <t xml:space="preserve">Name</t>
  </si>
  <si>
    <t xml:space="preserve">Role</t>
  </si>
  <si>
    <t xml:space="preserve">Appointed</t>
  </si>
  <si>
    <t xml:space="preserve">COMPANY A TOPCO LIMITED</t>
  </si>
  <si>
    <t xml:space="preserve">Director 1</t>
  </si>
  <si>
    <t xml:space="preserve">director</t>
  </si>
  <si>
    <t xml:space="preserve">register</t>
  </si>
  <si>
    <t xml:space="preserve">Director 2</t>
  </si>
  <si>
    <t xml:space="preserve">Director 3</t>
  </si>
  <si>
    <t xml:space="preserve">Event</t>
  </si>
  <si>
    <t xml:space="preserve">2019-04-22</t>
  </si>
  <si>
    <t xml:space="preserve">Company A Topco and Company A Bidco incorporated; Fund Manager X Nominee Limited becomes person with significant control of Company A Topco.</t>
  </si>
  <si>
    <t xml:space="preserve">2019-05-17</t>
  </si>
  <si>
    <t xml:space="preserve">Deal completes: Company A Bidco becomes person with significant control of Company A Holdings (the two former 25-50% holders cease); Fund Manager X Nominee Limited registers a charge over Topco, Bidco, Holdings and Company A.</t>
  </si>
  <si>
    <t xml:space="preserve">2019-09-11</t>
  </si>
  <si>
    <t xml:space="preserve">Lender A registers charges over the group (a second Bidco charge follows on 30 May 2020).</t>
  </si>
  <si>
    <t xml:space="preserve">2021-03-15</t>
  </si>
  <si>
    <t xml:space="preserve">Fund Manager X Nominee Limited registers further charges over Topco, Bidco, Holdings and Company A.</t>
  </si>
  <si>
    <t xml:space="preserve">#</t>
  </si>
  <si>
    <t xml:space="preserve">Question</t>
  </si>
  <si>
    <t xml:space="preserve">Why</t>
  </si>
  <si>
    <t xml:space="preserve">How will the £1.9m of bank debt due in August 2027 be refinanced, extended or repaid?</t>
  </si>
  <si>
    <t xml:space="preserve">Term loan £1.09m (quarterly instalments) plus £0.83m revolving credit facility, both to August 2027; cash was £1.8m (2025 accts p.34, p.11). The going concern note does not mention these dates.</t>
  </si>
  <si>
    <t xml:space="preserve">How will the £14.7m of loan notes, redeemable on 5 November 2027, be settled?</t>
  </si>
  <si>
    <t xml:space="preserve">Notes of £9.7m plus £5.0m of rolled-up interest; the Series 3 notes alone repay £4.05m on that date, against £1.8m of group cash (2025 accts p.33, p.11).</t>
  </si>
  <si>
    <t xml:space="preserve">Why did the Series 3 redemption date move from March 2026 to November 2027, and on whose terms?</t>
  </si>
  <si>
    <t xml:space="preserve">The 2025 accounts (p.23) restate 2024 by £0.82m for the change in the Series 3 redemption terms, agreed in November 2024.</t>
  </si>
  <si>
    <t xml:space="preserve">2025 accts p.23</t>
  </si>
  <si>
    <t xml:space="preserve">Why did exceptional costs recur?</t>
  </si>
  <si>
    <t xml:space="preserve">£0.60m in 2025 and £0.36m in 2024 for restructuring and written-down development, yet the directors describe them as one-off (2025 accts p.3, p.26).</t>
  </si>
  <si>
    <t xml:space="preserve">How much of the 2025 cash generation can recur without a working-capital inflow?</t>
  </si>
  <si>
    <t xml:space="preserve">Cash after interest and all capital expenditure was £0.91m, after a £1.05m working-capital inflow (EBITDA £1.54m, interest £0.18m, capex £1.51m) (2025 accts p.15, p.36).</t>
  </si>
  <si>
    <t xml:space="preserve">What drove the "very strong financial performance" the directors describe, and what recurring revenue growth do they expect for 2026?</t>
  </si>
  <si>
    <t xml:space="preserve">The directors report new customer wins and contract extensions and expect revenue growth in 2026; no recurring revenue split is given (2025 accts p.3). Revenue was £11.615m against £11.616m in 2024 (p.10).</t>
  </si>
  <si>
    <t xml:space="preserve">2025 accts p.3</t>
  </si>
  <si>
    <t xml:space="preserve">What is the plan for the £10.76m balance of loan notes held by directors and another related party?</t>
  </si>
  <si>
    <t xml:space="preserve">The accounts print this balance as outstanding at 30 November 2025, out of £14.68m of loan notes and accrued interest in total (2025 accts p.37, p.33); the holders of the rest are not named, and all of it falls due on 5 November 2027.</t>
  </si>
  <si>
    <t xml:space="preserve">2025 accts p.37</t>
  </si>
  <si>
    <t xml:space="preserve">File</t>
  </si>
  <si>
    <t xml:space="preserve">Period end</t>
  </si>
  <si>
    <t xml:space="preserve">Registered</t>
  </si>
  <si>
    <t xml:space="preserve">DEMO</t>
  </si>
  <si>
    <t xml:space="preserve">2025-11-30</t>
  </si>
  <si>
    <t xml:space="preserve">2026-08-28</t>
  </si>
  <si>
    <t xml:space="preserve">demo_AA_2024-11-30.pdf</t>
  </si>
  <si>
    <t xml:space="preserve">2024-11-30</t>
  </si>
  <si>
    <t xml:space="preserve">2025-08-18</t>
  </si>
  <si>
    <t xml:space="preserve">Evidence deal</t>
  </si>
  <si>
    <t xml:space="preserve">Size</t>
  </si>
  <si>
    <t xml:space="preserve">Fit</t>
  </si>
  <si>
    <t xml:space="preserve">Why it might decline</t>
  </si>
  <si>
    <t xml:space="preserve">Buyer 1</t>
  </si>
  <si>
    <t xml:space="preserve">trade</t>
  </si>
  <si>
    <t xml:space="preserve">bought Target 1 and Target 2 (business software)</t>
  </si>
  <si>
    <t xml:space="preserve">2023-12</t>
  </si>
  <si>
    <t xml:space="preserve">Price and target size not disclosed; no ratio.</t>
  </si>
  <si>
    <t xml:space="preserve">Says it is reducing fragmentation in UK specialist software and adding capability; adjacent to Company A's software.</t>
  </si>
  <si>
    <t xml:space="preserve">Still integrating the 2024 purchases; may prefer bolt-ons to a platform with its own migration programme.</t>
  </si>
  <si>
    <t xml:space="preserve">Buyer 2 (two software acquisitions)</t>
  </si>
  <si>
    <t xml:space="preserve">sponsor</t>
  </si>
  <si>
    <t xml:space="preserve">a UK software business (Peer 2) for a reported £71m, and a majority stake in a second software group (Peer 3; terms not disclosed)</t>
  </si>
  <si>
    <t xml:space="preserve">2024-02</t>
  </si>
  <si>
    <t xml:space="preserve">Peer 2's reported price is £71m; Company A revenue is £11.61m (Peer 3 terms not disclosed).</t>
  </si>
  <si>
    <t xml:space="preserve">Software sold to lenders, a similar customer base.</t>
  </si>
  <si>
    <t xml:space="preserve">Busy merging its two acquisitions (announced February 2024).</t>
  </si>
  <si>
    <t xml:space="preserve">Lender A (charge-holder on the register, 2019-20)</t>
  </si>
  <si>
    <t xml:space="preserve">lender</t>
  </si>
  <si>
    <t xml:space="preserve">charges over all four group companies</t>
  </si>
  <si>
    <t xml:space="preserve">2019-09</t>
  </si>
  <si>
    <t xml:space="preserve">£1.92m of bank debt is 0.17x Company A revenue.</t>
  </si>
  <si>
    <t xml:space="preserve">Holds the registered charges; the accounts do not say who the current lender is.</t>
  </si>
  <si>
    <t xml:space="preserve">Terms and appetite to extend are not public; £14.7m of notes fall due three months later.</t>
  </si>
  <si>
    <t xml:space="preserve">Lender B</t>
  </si>
  <si>
    <t xml:space="preserve">charges over Peer 1 (Holding), a Fund Manager X-backed software group, replacing Lender C</t>
  </si>
  <si>
    <t xml:space="preserve">2026-03</t>
  </si>
  <si>
    <t xml:space="preserve">Peer 1 turnover £10.47m is 0.9x Company A; loan size not on the register.</t>
  </si>
  <si>
    <t xml:space="preserve">Knows the sponsor and the sector.</t>
  </si>
  <si>
    <t xml:space="preserve">May want the loan notes settled or subordinated first.</t>
  </si>
  <si>
    <t xml:space="preserve">Report section</t>
  </si>
  <si>
    <t xml:space="preserve">Text moved from the PDF to keep it to six pages</t>
  </si>
  <si>
    <t xml:space="preserve">1. Owner, fund and people</t>
  </si>
  <si>
    <t xml:space="preserve">Current directors of COMPANY A TOPCO LIMITED (register read 9 September 2026): Director 1; Director 2; Director 3.</t>
  </si>
  <si>
    <t xml:space="preserve">3. Debt</t>
  </si>
  <si>
    <t xml:space="preserve">Ranking: the loan notes are described as secured against the assets of Company A Limited, and the bank has a fixed and floating charge over all group assets; the register shows charges in favour of Fund Manager X Nominee Limited (May 2019 and March 2021) as well as the bank's. How the two rank against each other is not disclosed in the accounts.</t>
  </si>
  <si>
    <t xml:space="preserve">Series 3 date: the notes were due in March 2026. In November 2024 the redemption date was extended to 5 November 2027 and a gain of £0.82m was credited to 2024 interest income when the accounts were restated (2025 accts p.23).</t>
  </si>
  <si>
    <t xml:space="preserve">Loan notes: the Series 1 (9%) and Series 2 (6%) notes compound; the Series 3 notes carry an effective rate of 16.9%, which includes their 140% redemption premium. The loan note interest of £1.3m in 2025 was not paid in cash (strategic report: the interest was rolled up, 2025 accts p.3). Total leverage uses the carrying values plus accrued interest and excludes the part of the Series 3 premium not yet accrued.</t>
  </si>
  <si>
    <t xml:space="preserve">Terms: interest on the bank debt is paid quarterly in cash. The accounts print the bank loan as repayable by quarterly instalments to August 2027 (p.34) and classify £0.62m as due within one year (p.32).</t>
  </si>
  <si>
    <t xml:space="preserve">2. Numbers and cash</t>
  </si>
  <si>
    <t xml:space="preserve">What management says. The directors expect revenue growth and a significant improvement in profitability from investment in the core product, in the year to November 2026 and beyond ( 2025 accts p.3 ). It is not quantified. What would test it: recurring revenue, exceptional costs, operating cash flow and the cost of moving clients onto the core platform.</t>
  </si>
  <si>
    <t xml:space="preserve">One-offs: one rule A cost is added back only if the accounts label it non recurring and it did not recur the year before; one-off income is taken out. Item Amount Company adds back Holdclock adds back Why Exceptional costs (restructuring, written-down development) £0.60m yes no Labelled non recurring, but 2024 had £0.36m of the same line, so it recurred. Non recurring professional fees £38k yes no Labelled non recurring, but 2024 had £0.03m, so it recurred. Investor management costs £0.06m yes no The accounts label it recurring. R&amp;D expenditure credit (income the company leaves in) £0.55m no no Taken out by Holdclock as one-off income.</t>
  </si>
  <si>
    <t xml:space="preserve">4. Who could refinance or buy</t>
  </si>
  <si>
    <t xml:space="preserve">Searched: Fund manager news and Company A page (no Company A item); Fund manager public reporting; Buyer 1 deal pages and register, last 36 months; Buyer 2 announcements, 2024; Investor 1 / Peer 4 (Jul 2024: minority stake, not a software purchase); Register charges on Fund Manager X-backed peers; Trade press 2024 to 2026 (two further deals: dates not established, not used).</t>
  </si>
  <si>
    <t xml:space="preserve">How the table adds up. Outside debt of £1.9m is gross: the bank loan of £1.09m plus the revolving credit facility of £0.83m; the balance sheet carries bank loans at £1.87m net of £0.05m of unamortised issue costs (£1.867m + £0.053m = £1.919m). Loan notes of £14.7m are £9.7m of loan notes plus £5.0m of accrued interest (2025 accts p.33).</t>
  </si>
  <si>
    <t xml:space="preserve">PDF page</t>
  </si>
  <si>
    <t xml:space="preserve">Printed</t>
  </si>
  <si>
    <t xml:space="preserve">Words before it</t>
  </si>
  <si>
    <t xml:space="preserve">What it is</t>
  </si>
  <si>
    <t xml:space="preserve">Source (filing page, or how it is computed)</t>
  </si>
  <si>
    <t xml:space="preserve">£14.7m</t>
  </si>
  <si>
    <t xml:space="preserve">register read 9 September 2026. Bank debt ends August 2027;</t>
  </si>
  <si>
    <t xml:space="preserve">text: Outside debt of £1.9m is gross: the bank loan of £1.09m plus the revolving credi</t>
  </si>
  <si>
    <t xml:space="preserve">accounts p.33 (page cited in the text)</t>
  </si>
  <si>
    <t xml:space="preserve">£0.91m</t>
  </si>
  <si>
    <t xml:space="preserve">£14.7m of loan notes (Nov 2025) redeem three months later.</t>
  </si>
  <si>
    <t xml:space="preserve">Cash after interest and all capital expenditure (before bank repayments) (2025)</t>
  </si>
  <si>
    <t xml:space="preserve">computed: cash generated from operations 2,598,144 - interest paid 180,743 - all capital expenditure 1,505,589 = 911,812; also = EBITDA 1,544,266 + working capital 1,053,878 - 180,743 - 1,505,589</t>
  </si>
  <si>
    <t xml:space="preserve">£1.05m</t>
  </si>
  <si>
    <t xml:space="preserve">£0.91m 2025 cash after interest and all capital expenditure</t>
  </si>
  <si>
    <t xml:space="preserve">Working-capital inflow (2025)</t>
  </si>
  <si>
    <t xml:space="preserve">computed: 458,652 decrease in debtors + 595,226 increase in creditors = 1,053,878 (2025 accts p.36)</t>
  </si>
  <si>
    <t xml:space="preserve">2025 cash after interest and all capital expenditure was</t>
  </si>
  <si>
    <t xml:space="preserve">£1.92m</t>
  </si>
  <si>
    <t xml:space="preserve">and all capital expenditure was £0.91m. Bank debt of</t>
  </si>
  <si>
    <t xml:space="preserve">Bank loan plus revolving credit facility: gross amount (outside debt) (2025)</t>
  </si>
  <si>
    <t xml:space="preserve">£4.05m</t>
  </si>
  <si>
    <t xml:space="preserve">£1.92m ends in August 2027; the Series 3 notes alone repay</t>
  </si>
  <si>
    <t xml:space="preserve">Series 3 notes: total repayable on 5 November 2027 (2025)</t>
  </si>
  <si>
    <t xml:space="preserve">140%</t>
  </si>
  <si>
    <t xml:space="preserve">3 notes alone repay £4.05m on 5 November 2027, including a</t>
  </si>
  <si>
    <t xml:space="preserve">text: £14.68m at 30 November 2025, with interest rolled up rather than paid in cash. T</t>
  </si>
  <si>
    <t xml:space="preserve">140% premium. The next financing turns on how much of that</t>
  </si>
  <si>
    <t xml:space="preserve">Value match only, meaning not confirmed by the words around it: Cash after interest and all capital expenditure (before bank repayments) (2025)</t>
  </si>
  <si>
    <t xml:space="preserve">interest, excluding the Series 3 premium not yet accrued (</t>
  </si>
  <si>
    <t xml:space="preserve">£2.90m</t>
  </si>
  <si>
    <t xml:space="preserve">the Series 3 premium not yet accrued (£4.05m payable,</t>
  </si>
  <si>
    <t xml:space="preserve">Value match only, meaning not confirmed by the words around it: Series 3 loan notes, carrying value (part of Loan notes incl. accrued interest, 2025)</t>
  </si>
  <si>
    <t xml:space="preserve">£10.76m</t>
  </si>
  <si>
    <t xml:space="preserve">Fund X I. Co-investors. Not disclosed. The accounts print a</t>
  </si>
  <si>
    <t xml:space="preserve">Loan notes held by directors and another related party (2025)</t>
  </si>
  <si>
    <t xml:space="preserve">£14.68m</t>
  </si>
  <si>
    <t xml:space="preserve">notes held by directors and another related party, out of</t>
  </si>
  <si>
    <t xml:space="preserve">Loan notes incl. accrued interest (2025)</t>
  </si>
  <si>
    <t xml:space="preserve">£11.6m</t>
  </si>
  <si>
    <t xml:space="preserve">cash KEY FIGURES (GROUP, AS FILED) 2025 2024 SOURCE Revenue</t>
  </si>
  <si>
    <t xml:space="preserve">Revenue (2025)</t>
  </si>
  <si>
    <t xml:space="preserve">£5.1m</t>
  </si>
  <si>
    <t xml:space="preserve">SOURCE Revenue £11.6m £11.6m 2025 accts p.10 Gross profit</t>
  </si>
  <si>
    <t xml:space="preserve">Gross profit (2025)</t>
  </si>
  <si>
    <t xml:space="preserve">£4.9m</t>
  </si>
  <si>
    <t xml:space="preserve">Revenue £11.6m £11.6m 2025 accts p.10 Gross profit £5.1m</t>
  </si>
  <si>
    <t xml:space="preserve">Gross profit (2024)</t>
  </si>
  <si>
    <t xml:space="preserve">£0.69m</t>
  </si>
  <si>
    <t xml:space="preserve">£5.1m £4.9m 2025 accts p.10 Operating profit / (loss) (</t>
  </si>
  <si>
    <t xml:space="preserve">Operating profit (loss) (2025)</t>
  </si>
  <si>
    <t xml:space="preserve">£0.51m</t>
  </si>
  <si>
    <t xml:space="preserve">£4.9m 2025 accts p.10 Operating profit / (loss) (£0.69m) (</t>
  </si>
  <si>
    <t xml:space="preserve">Operating profit (loss) (2024)</t>
  </si>
  <si>
    <t xml:space="preserve">£1.5m</t>
  </si>
  <si>
    <t xml:space="preserve">result + depreciation + amortisation + impairment)</t>
  </si>
  <si>
    <t xml:space="preserve">Value match only, meaning not confirmed by the words around it: Calculated EBITDA (2025)</t>
  </si>
  <si>
    <t xml:space="preserve">computed: operating loss (687,660) + depreciation 59,793 + amortisation 2,172,133 = 1,544,266</t>
  </si>
  <si>
    <t xml:space="preserve">£1.6m</t>
  </si>
  <si>
    <t xml:space="preserve">result + depreciation + amortisation + impairment) £1.5m</t>
  </si>
  <si>
    <t xml:space="preserve">Value match only, meaning not confirmed by the words around it: ebitda 2024</t>
  </si>
  <si>
    <t xml:space="preserve">Holdclock arithmetic from the figures above</t>
  </si>
  <si>
    <t xml:space="preserve">£2.2m</t>
  </si>
  <si>
    <t xml:space="preserve">p.10, 2025 accts p.26 Adjusted EBITDA (management's figure)</t>
  </si>
  <si>
    <t xml:space="preserve">Adjusted EBITDA (management's) (2025)</t>
  </si>
  <si>
    <t xml:space="preserve">£1.9m</t>
  </si>
  <si>
    <t xml:space="preserve">2025 accts p.26 Outside debt (bank borrowings as printed)</t>
  </si>
  <si>
    <t xml:space="preserve">£2.1m</t>
  </si>
  <si>
    <t xml:space="preserve">accts p.26 Outside debt (bank borrowings as printed) £1.9m</t>
  </si>
  <si>
    <t xml:space="preserve">Bank loan plus revolving credit facility: gross amount (outside debt) (2024)</t>
  </si>
  <si>
    <t xml:space="preserve">£2.1m 2025 accts p.34 Loan notes (incl. rolled-up interest)</t>
  </si>
  <si>
    <t xml:space="preserve">£13.4m</t>
  </si>
  <si>
    <t xml:space="preserve">accts p.34 Loan notes (incl. rolled-up interest) £14.7m</t>
  </si>
  <si>
    <t xml:space="preserve">Loan notes incl. accrued interest (2024)</t>
  </si>
  <si>
    <t xml:space="preserve">£1.8m</t>
  </si>
  <si>
    <t xml:space="preserve">rolled-up interest) £14.7m £13.4m 2025 accts p.33 Cash</t>
  </si>
  <si>
    <t xml:space="preserve">Value match only, meaning not confirmed by the words around it: Cash at bank and in hand (2025)</t>
  </si>
  <si>
    <t xml:space="preserve">£1.0m</t>
  </si>
  <si>
    <t xml:space="preserve">interest) £14.7m £13.4m 2025 accts p.33 Cash £1.8m</t>
  </si>
  <si>
    <t xml:space="preserve">Value match only, meaning not confirmed by the words around it: Cash at bank and in hand (2024)</t>
  </si>
  <si>
    <t xml:space="preserve">£8.9m</t>
  </si>
  <si>
    <t xml:space="preserve">£1.8m £1.0m 2025 accts p.11 Net assets / (liabilities) (</t>
  </si>
  <si>
    <t xml:space="preserve">Net assets (liabilities) (2025)</t>
  </si>
  <si>
    <t xml:space="preserve">£6.7m</t>
  </si>
  <si>
    <t xml:space="preserve">£1.0m 2025 accts p.11 Net assets / (liabilities) (£8.9m) (</t>
  </si>
  <si>
    <t xml:space="preserve">Net assets (liabilities) (2024)</t>
  </si>
  <si>
    <t xml:space="preserve">−£0.688m</t>
  </si>
  <si>
    <t xml:space="preserve">step (2025, to three decimals so it adds): operating result</t>
  </si>
  <si>
    <t xml:space="preserve">£0.060m</t>
  </si>
  <si>
    <t xml:space="preserve">so it adds): operating result −£0.688m + depreciation</t>
  </si>
  <si>
    <t xml:space="preserve">Depreciation (2025)</t>
  </si>
  <si>
    <t xml:space="preserve">£2.172m</t>
  </si>
  <si>
    <t xml:space="preserve">result −£0.688m + depreciation £0.060m + amortisation</t>
  </si>
  <si>
    <t xml:space="preserve">Amortisation of intangible assets (2025)</t>
  </si>
  <si>
    <t xml:space="preserve">£1.544m</t>
  </si>
  <si>
    <t xml:space="preserve">−£0.688m + depreciation £0.060m + amortisation £2.172m =</t>
  </si>
  <si>
    <t xml:space="preserve">£0.060m + amortisation £2.172m = £1.544m, shown as</t>
  </si>
  <si>
    <t xml:space="preserve">as £1.5m in the tables. Management's adjusted figure is</t>
  </si>
  <si>
    <t xml:space="preserve">£0.70m</t>
  </si>
  <si>
    <t xml:space="preserve">figure is £2.2m. One-offs: management's reconciliation adds</t>
  </si>
  <si>
    <t xml:space="preserve">Adjusting items in management's EBITDA (investor costs, professional fees, exceptional costs) (2025)</t>
  </si>
  <si>
    <t xml:space="preserve">items to printed EBITDA, giving its adjusted EBITDA of</t>
  </si>
  <si>
    <t xml:space="preserve">45.6%</t>
  </si>
  <si>
    <t xml:space="preserve">its adjusted EBITDA of £2.2m. The adjusting items are</t>
  </si>
  <si>
    <t xml:space="preserve">Value match only, meaning not confirmed by the words around it: oneoff share printed</t>
  </si>
  <si>
    <t xml:space="preserve">£0.36m</t>
  </si>
  <si>
    <t xml:space="preserve">EBITDA. The exceptional costs also appeared in 2024 (</t>
  </si>
  <si>
    <t xml:space="preserve">Exceptional costs (part of Adjusting items in management's EBITDA (investor costs, professional fees, exceptional costs), 2024)</t>
  </si>
  <si>
    <t xml:space="preserve">costs also appeared in 2024 (£0.36m). Holdclock's EBITDA is</t>
  </si>
  <si>
    <t xml:space="preserve">Printed EBITDA without the R&amp;D expenditure credit (our arithmetic) (2025)</t>
  </si>
  <si>
    <t xml:space="preserve">computed: 1,544,266 printed EBITDA - 548,432 R&amp;D expenditure credit = 995,834</t>
  </si>
  <si>
    <t xml:space="preserve">£2.60m</t>
  </si>
  <si>
    <t xml:space="preserve">operations (before interest; no tax paid line is printed)</t>
  </si>
  <si>
    <t xml:space="preserve">Cash generated from operations (before interest; no tax paid line is printed) (2025)</t>
  </si>
  <si>
    <t xml:space="preserve">£1.54m</t>
  </si>
  <si>
    <t xml:space="preserve">interest; no tax paid line is printed) £2.60m ÷ EBITDA</t>
  </si>
  <si>
    <t xml:space="preserve">Calculated EBITDA (2025)</t>
  </si>
  <si>
    <t xml:space="preserve">168.2%</t>
  </si>
  <si>
    <t xml:space="preserve">no tax paid line is printed) £2.60m ÷ EBITDA £1.54m =</t>
  </si>
  <si>
    <t xml:space="preserve">Cash conversion (cash generated from operations / EBITDA) (2025)</t>
  </si>
  <si>
    <t xml:space="preserve">computed: 2,598,144 / 1,544,266 = 1.682</t>
  </si>
  <si>
    <t xml:space="preserve">£1.09m</t>
  </si>
  <si>
    <t xml:space="preserve">FINAL DATE SOURCE Bank term loan not named in the accounts</t>
  </si>
  <si>
    <t xml:space="preserve">facility: Bank term loan</t>
  </si>
  <si>
    <t xml:space="preserve">3.75%</t>
  </si>
  <si>
    <t xml:space="preserve">DATE SOURCE Bank term loan not named in the accounts £1.09m</t>
  </si>
  <si>
    <t xml:space="preserve">text: 3.75% over Bank of England base rate</t>
  </si>
  <si>
    <t xml:space="preserve">£0.83m</t>
  </si>
  <si>
    <t xml:space="preserve">Revolving credit facility (drawn) not named in the accounts</t>
  </si>
  <si>
    <t xml:space="preserve">facility: Revolving credit facility (drawn)</t>
  </si>
  <si>
    <t xml:space="preserve">4%</t>
  </si>
  <si>
    <t xml:space="preserve">credit facility (drawn) not named in the accounts £0.83m</t>
  </si>
  <si>
    <t xml:space="preserve">text: 4% over Bank of England base rate</t>
  </si>
  <si>
    <t xml:space="preserve">£5.27m</t>
  </si>
  <si>
    <t xml:space="preserve">named; part held by directors and a related party (p.37)</t>
  </si>
  <si>
    <t xml:space="preserve">Series 1 9% secured loan note (2025)</t>
  </si>
  <si>
    <t xml:space="preserve">9%</t>
  </si>
  <si>
    <t xml:space="preserve">part held by directors and a related party (p.37) £5.27m</t>
  </si>
  <si>
    <t xml:space="preserve">text: Loan notes: the Series 1 (9%) and Series 2 (6%) notes compound; the Series 3 not</t>
  </si>
  <si>
    <t xml:space="preserve">accounts p.3 (page cited in the text)</t>
  </si>
  <si>
    <t xml:space="preserve">£1.52m</t>
  </si>
  <si>
    <t xml:space="preserve">5 November 2027 2025 accts p.33 Series 2 loan note as above</t>
  </si>
  <si>
    <t xml:space="preserve">Series 2 6% secured loan note (2025)</t>
  </si>
  <si>
    <t xml:space="preserve">6%</t>
  </si>
  <si>
    <t xml:space="preserve">2027 2025 accts p.33 Series 2 loan note as above £1.52m</t>
  </si>
  <si>
    <t xml:space="preserve">accts p.33 Series 3 loan notes (carrying value) as above</t>
  </si>
  <si>
    <t xml:space="preserve">Series 3 secured loan notes, carrying value (2025)</t>
  </si>
  <si>
    <t xml:space="preserve">16.9%</t>
  </si>
  <si>
    <t xml:space="preserve">p.33 Series 3 loan notes (carrying value) as above £2.90m</t>
  </si>
  <si>
    <t xml:space="preserve">(carrying value) as above £2.90m 16.9% effective rate;</t>
  </si>
  <si>
    <t xml:space="preserve">rate; 140% redemption premium rolled up 5 November 2027 (</t>
  </si>
  <si>
    <t xml:space="preserve">£4.98m</t>
  </si>
  <si>
    <t xml:space="preserve">2025 accts p.33 Accrued interest on the loan notes as above</t>
  </si>
  <si>
    <t xml:space="preserve">facility: Accrued interest on the loan notes</t>
  </si>
  <si>
    <t xml:space="preserve">AMOUNT SOURCE Revolving credit facility (drawn) August 2027</t>
  </si>
  <si>
    <t xml:space="preserve">Revolving Credit Facility, repayable in August 2027 (part of Bank loan plus revolving credit facility: gross amount (outside debt), 2025)</t>
  </si>
  <si>
    <t xml:space="preserve">2027 £0.83m 2025 accts p.34 Series 3 loan notes (incl.</t>
  </si>
  <si>
    <t xml:space="preserve">text: Series 3 loan notes (incl. 140% premium)</t>
  </si>
  <si>
    <t xml:space="preserve">Series 3 loan notes (incl. 140% premium) 5 November 2027</t>
  </si>
  <si>
    <t xml:space="preserve">1.2×</t>
  </si>
  <si>
    <t xml:space="preserve">FIGURE Outside debt leverage (outside debt, ÷ EBITDA)</t>
  </si>
  <si>
    <t xml:space="preserve">Value match only, meaning not confirmed by the words around it: bank lev</t>
  </si>
  <si>
    <t xml:space="preserve">0.85×</t>
  </si>
  <si>
    <t xml:space="preserve">FIGURE Outside debt leverage (outside debt, ÷ EBITDA) 1.2×</t>
  </si>
  <si>
    <t xml:space="preserve">Value match only, meaning not confirmed by the words around it: bank lev adj</t>
  </si>
  <si>
    <t xml:space="preserve">10.7×</t>
  </si>
  <si>
    <t xml:space="preserve">debt, ÷ EBITDA) 1.2× 0.85× Total leverage (with loan notes)</t>
  </si>
  <si>
    <t xml:space="preserve">Value match only, meaning not confirmed by the words around it: total lev</t>
  </si>
  <si>
    <t xml:space="preserve">7.4×</t>
  </si>
  <si>
    <t xml:space="preserve">÷ EBITDA) 1.2× 0.85× Total leverage (with loan notes) 10.7×</t>
  </si>
  <si>
    <t xml:space="preserve">Value match only, meaning not confirmed by the words around it: total lev adj</t>
  </si>
  <si>
    <t xml:space="preserve">8.8×</t>
  </si>
  <si>
    <t xml:space="preserve">10.7× 7.4× Interest cover, bank interest (interest note)</t>
  </si>
  <si>
    <t xml:space="preserve">cover bank</t>
  </si>
  <si>
    <t xml:space="preserve">12.9×</t>
  </si>
  <si>
    <t xml:space="preserve">7.4× Interest cover, bank interest (interest note) 8.8×</t>
  </si>
  <si>
    <t xml:space="preserve">cover bank adj</t>
  </si>
  <si>
    <t xml:space="preserve">1.0×</t>
  </si>
  <si>
    <t xml:space="preserve">(interest note) 8.8× 12.9× Interest cover, total interest</t>
  </si>
  <si>
    <t xml:space="preserve">cover total</t>
  </si>
  <si>
    <t xml:space="preserve">1.5×</t>
  </si>
  <si>
    <t xml:space="preserve">note) 8.8× 12.9× Interest cover, total interest 1.0×</t>
  </si>
  <si>
    <t xml:space="preserve">cover total adj</t>
  </si>
  <si>
    <t xml:space="preserve">OUTSIDE DEBT ÷ EBITDA BANK INTEREST INTEREST COVER As filed</t>
  </si>
  <si>
    <t xml:space="preserve">what-if EBITDA: Rates up 2 points on all outside debt</t>
  </si>
  <si>
    <t xml:space="preserve">Holdclock arithmetic, not a forecast: computed EBITDA x 1; outside debt and bank interest from the statements; bank interest plus 2% of outside debt</t>
  </si>
  <si>
    <t xml:space="preserve">DEBT ÷ EBITDA BANK INTEREST INTEREST COVER As filed £1.54m</t>
  </si>
  <si>
    <t xml:space="preserve">what-if outside debt / EBITDA: As filed</t>
  </si>
  <si>
    <t xml:space="preserve">Holdclock arithmetic, not a forecast: computed EBITDA x 1; outside debt and bank interest from the statements</t>
  </si>
  <si>
    <t xml:space="preserve">£0.17m</t>
  </si>
  <si>
    <t xml:space="preserve">÷ EBITDA BANK INTEREST INTEREST COVER As filed £1.54m 1.2×</t>
  </si>
  <si>
    <t xml:space="preserve">what-if bank interest: EBITDA down 10%</t>
  </si>
  <si>
    <t xml:space="preserve">Holdclock arithmetic, not a forecast: computed EBITDA x 0.9; outside debt and bank interest from the statements</t>
  </si>
  <si>
    <t xml:space="preserve">BANK INTEREST INTEREST COVER As filed £1.54m 1.2× £0.17m</t>
  </si>
  <si>
    <t xml:space="preserve">what-if interest cover: As filed</t>
  </si>
  <si>
    <t xml:space="preserve">10%</t>
  </si>
  <si>
    <t xml:space="preserve">INTEREST COVER As filed £1.54m 1.2× £0.17m 8.8× EBITDA down</t>
  </si>
  <si>
    <t xml:space="preserve">what-if input: EBITDA down 10%</t>
  </si>
  <si>
    <t xml:space="preserve">assumed what-if input (not a result): Holdclock sensitivity</t>
  </si>
  <si>
    <t xml:space="preserve">£1.39m</t>
  </si>
  <si>
    <t xml:space="preserve">COVER As filed £1.54m 1.2× £0.17m 8.8× EBITDA down 10%</t>
  </si>
  <si>
    <t xml:space="preserve">what-if EBITDA: EBITDA down 10%</t>
  </si>
  <si>
    <t xml:space="preserve">1.4×</t>
  </si>
  <si>
    <t xml:space="preserve">As filed £1.54m 1.2× £0.17m 8.8× EBITDA down 10% £1.39m</t>
  </si>
  <si>
    <t xml:space="preserve">what-if outside debt / EBITDA: EBITDA down 10%</t>
  </si>
  <si>
    <t xml:space="preserve">8.0×</t>
  </si>
  <si>
    <t xml:space="preserve">£1.54m 1.2× £0.17m 8.8× EBITDA down 10% £1.39m 1.4× £0.17m</t>
  </si>
  <si>
    <t xml:space="preserve">what-if interest cover: EBITDA down 10%</t>
  </si>
  <si>
    <t xml:space="preserve">20%</t>
  </si>
  <si>
    <t xml:space="preserve">8.8× EBITDA down 10% £1.39m 1.4× £0.17m 8.0× EBITDA down</t>
  </si>
  <si>
    <t xml:space="preserve">what-if input: EBITDA down 20%</t>
  </si>
  <si>
    <t xml:space="preserve">£1.24m</t>
  </si>
  <si>
    <t xml:space="preserve">EBITDA down 10% £1.39m 1.4× £0.17m 8.0× EBITDA down 20%</t>
  </si>
  <si>
    <t xml:space="preserve">what-if EBITDA: EBITDA down 20%</t>
  </si>
  <si>
    <t xml:space="preserve">Holdclock arithmetic, not a forecast: computed EBITDA x 0.8; outside debt and bank interest from the statements</t>
  </si>
  <si>
    <t xml:space="preserve">1.6×</t>
  </si>
  <si>
    <t xml:space="preserve">down 10% £1.39m 1.4× £0.17m 8.0× EBITDA down 20% £1.24m</t>
  </si>
  <si>
    <t xml:space="preserve">what-if outside debt / EBITDA: EBITDA down 20%</t>
  </si>
  <si>
    <t xml:space="preserve">7.1×</t>
  </si>
  <si>
    <t xml:space="preserve">£1.39m 1.4× £0.17m 8.0× EBITDA down 20% £1.24m 1.6× £0.17m</t>
  </si>
  <si>
    <t xml:space="preserve">what-if interest cover: EBITDA down 20%</t>
  </si>
  <si>
    <t xml:space="preserve">£0.21m</t>
  </si>
  <si>
    <t xml:space="preserve">7.1× Rates up 2 points on all outside debt £1.54m 1.2×</t>
  </si>
  <si>
    <t xml:space="preserve">what-if bank interest: Rates up 2 points on all outside debt</t>
  </si>
  <si>
    <t xml:space="preserve">7.2×</t>
  </si>
  <si>
    <t xml:space="preserve">Rates up 2 points on all outside debt £1.54m 1.2× £0.21m</t>
  </si>
  <si>
    <t xml:space="preserve">what-if interest cover: Rates up 2 points on all outside debt</t>
  </si>
  <si>
    <t xml:space="preserve">5.8×</t>
  </si>
  <si>
    <t xml:space="preserve">EBITDA down 20% and rates up 2 points £1.24m 1.6× £0.21m</t>
  </si>
  <si>
    <t xml:space="preserve">what-if interest cover: EBITDA down 20% and rates up 2 points</t>
  </si>
  <si>
    <t xml:space="preserve">Holdclock arithmetic, not a forecast: computed EBITDA x 0.8; outside debt and bank interest from the statements; bank interest plus 2% of outside debt</t>
  </si>
  <si>
    <t xml:space="preserve">not a forecast: EBITDA computed from the statements (</t>
  </si>
  <si>
    <t xml:space="preserve">computed from the statements (£1.54m), outside debt of</t>
  </si>
  <si>
    <t xml:space="preserve">outside debt of £1.92m and bank interest (interest note) of</t>
  </si>
  <si>
    <t xml:space="preserve">Interest on bank loans (2025)</t>
  </si>
  <si>
    <t xml:space="preserve">£71m</t>
  </si>
  <si>
    <t xml:space="preserve">Sponsor a UK software business (Peer 2) for a reported</t>
  </si>
  <si>
    <t xml:space="preserve">Value match only, meaning not confirmed by the words around it: Peer: Peer 2 UK business price (reported) (2025)</t>
  </si>
  <si>
    <t xml:space="preserve">computed: reported price £71m, announced 15 February 2024</t>
  </si>
  <si>
    <t xml:space="preserve">not disclosed), February 2024 Peer 2's reported price is</t>
  </si>
  <si>
    <t xml:space="preserve">Peer: Peer 2 UK business price (reported) (2025)</t>
  </si>
  <si>
    <t xml:space="preserve">£11.61m</t>
  </si>
  <si>
    <t xml:space="preserve">2024 Peer 2's reported price is £71m; Company A revenue is</t>
  </si>
  <si>
    <t xml:space="preserve">charges over all four group companies, September 2019</t>
  </si>
  <si>
    <t xml:space="preserve">0.17x</t>
  </si>
  <si>
    <t xml:space="preserve">four group companies, September 2019 £1.92m of bank debt is</t>
  </si>
  <si>
    <t xml:space="preserve">Bank debt against revenue (x) (2025)</t>
  </si>
  <si>
    <t xml:space="preserve">computed: 1,919,375 / 11,614,987 = 0.165, 0.17x</t>
  </si>
  <si>
    <t xml:space="preserve">lender is. Terms and appetite to extend are not public;</t>
  </si>
  <si>
    <t xml:space="preserve">Value match only, meaning not confirmed by the words around it: Loan notes incl. accrued interest (2025)</t>
  </si>
  <si>
    <t xml:space="preserve">£10.47m</t>
  </si>
  <si>
    <t xml:space="preserve">group, replacing Lender C, March 2026 Peer 1 turnover</t>
  </si>
  <si>
    <t xml:space="preserve">Peer: Peer 1 (Holding) Limited turnover, year to 30 Nov 2025 (2025)</t>
  </si>
  <si>
    <t xml:space="preserve">computed: as printed in Peer 1 (Holding) Limited group accounts to 30 November 2025 (Companies House register, filed 6 Sep 2026): turnover 10,472,173</t>
  </si>
  <si>
    <t xml:space="preserve">0.9x</t>
  </si>
  <si>
    <t xml:space="preserve">replacing Lender C, March 2026 Peer 1 turnover £10.47m is</t>
  </si>
  <si>
    <t xml:space="preserve">Peer: Peer 1 turnover against Company A Topco turnover (x) (2025)</t>
  </si>
  <si>
    <t xml:space="preserve">computed: 10,472,173 / 11,614,987 = 0.90x</t>
  </si>
  <si>
    <t xml:space="preserve"># QUESTION THE FILING FACT BEHIND IT SOURCE 1 How will the</t>
  </si>
  <si>
    <t xml:space="preserve">in August 2027 be refinanced, extended or repaid? Term loan</t>
  </si>
  <si>
    <t xml:space="preserve">Bank loan, repayable by quarterly instalments to August 2027 (part of Bank loan plus revolving credit facility: gross amount (outside debt), 2025)</t>
  </si>
  <si>
    <t xml:space="preserve">or repaid? Term loan £1.09m (quarterly instalments) plus</t>
  </si>
  <si>
    <t xml:space="preserve">revolving credit facility, both to August 2027; cash was</t>
  </si>
  <si>
    <t xml:space="preserve">text: Term loan £1.09m (quarterly instalments) plus £0.83m revolving credit facility, </t>
  </si>
  <si>
    <t xml:space="preserve">not mention these dates. 2025 accts p.34 2 How will the</t>
  </si>
  <si>
    <t xml:space="preserve">text: How will the £14.7m of loan notes, redeemable on 5 November 2027, be settled?</t>
  </si>
  <si>
    <t xml:space="preserve">£9.7m</t>
  </si>
  <si>
    <t xml:space="preserve">notes, redeemable on 5 November 2027, be settled? Notes of</t>
  </si>
  <si>
    <t xml:space="preserve">text: Notes of £9.7m plus £5.0m of rolled-up interest; the Series 3 notes alone repay </t>
  </si>
  <si>
    <t xml:space="preserve">£5.0m</t>
  </si>
  <si>
    <t xml:space="preserve">on 5 November 2027, be settled? Notes of £9.7m plus</t>
  </si>
  <si>
    <t xml:space="preserve">£5.0m of rolled-up interest; the Series 3 notes alone repay</t>
  </si>
  <si>
    <t xml:space="preserve">the Series 3 notes alone repay £4.05m on that date, against</t>
  </si>
  <si>
    <t xml:space="preserve">£0.82m</t>
  </si>
  <si>
    <t xml:space="preserve">on whose terms? The 2025 accounts (p.23) restate 2024 by</t>
  </si>
  <si>
    <t xml:space="preserve">text: The 2025 accounts (p.23) restate 2024 by £0.82m for the change in the Series 3 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</si>
</sst>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(#,##0\)"/>
    <numFmt numFmtId="166" formatCode="0.00\x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62"/>
    <col collapsed="false" customWidth="true" hidden="false" outlineLevel="0" max="3" min="2" style="1" width="16"/>
    <col collapsed="false" customWidth="true" hidden="false" outlineLevel="0" max="4" min="4" style="1" width="26"/>
  </cols>
  <sheetData>
    <row r="1" customFormat="false" ht="15" hidden="false" customHeight="true" outlineLevel="0" collapsed="false">
      <c r="A1" s="1" t="s">
        <v>0</v>
      </c>
      <c r="B1" s="1" t="s">
        <v>1</v>
      </c>
    </row>
    <row r="2" customFormat="false" ht="15" hidden="false" customHeight="true" outlineLevel="0" collapsed="false">
      <c r="A2" s="1" t="s">
        <v>2</v>
      </c>
      <c r="B2" s="1" t="s">
        <v>3</v>
      </c>
    </row>
    <row r="3" customFormat="false" ht="15" hidden="false" customHeight="true" outlineLevel="0" collapsed="false">
      <c r="A3" s="1" t="s">
        <v>4</v>
      </c>
      <c r="B3" s="1" t="s">
        <v>5</v>
      </c>
    </row>
    <row r="5" customFormat="false" ht="15" hidden="false" customHeight="true" outlineLevel="0" collapsed="false">
      <c r="A5" s="1" t="s">
        <v>6</v>
      </c>
      <c r="B5" s="1" t="s">
        <v>7</v>
      </c>
      <c r="C5" s="1" t="s">
        <v>8</v>
      </c>
      <c r="D5" s="1" t="s">
        <v>9</v>
      </c>
    </row>
    <row r="6" customFormat="false" ht="15" hidden="false" customHeight="true" outlineLevel="0" collapsed="false">
      <c r="A6" s="1" t="s">
        <v>10</v>
      </c>
      <c r="B6" s="2" t="n">
        <v>11614987</v>
      </c>
      <c r="C6" s="2" t="n">
        <v>11616429</v>
      </c>
      <c r="D6" s="1" t="s">
        <v>11</v>
      </c>
    </row>
    <row r="7" customFormat="false" ht="15" hidden="false" customHeight="true" outlineLevel="0" collapsed="false">
      <c r="A7" s="1" t="s">
        <v>12</v>
      </c>
      <c r="B7" s="2" t="n">
        <v>-687660</v>
      </c>
      <c r="C7" s="2" t="n">
        <v>-512932</v>
      </c>
      <c r="D7" s="1" t="s">
        <v>11</v>
      </c>
    </row>
    <row r="8" customFormat="false" ht="15" hidden="false" customHeight="true" outlineLevel="0" collapsed="false">
      <c r="A8" s="1" t="s">
        <v>13</v>
      </c>
      <c r="B8" s="2" t="n">
        <v>59793</v>
      </c>
      <c r="C8" s="2" t="n">
        <v>58501</v>
      </c>
      <c r="D8" s="1" t="s">
        <v>14</v>
      </c>
    </row>
    <row r="9" customFormat="false" ht="15" hidden="false" customHeight="true" outlineLevel="0" collapsed="false">
      <c r="A9" s="1" t="s">
        <v>15</v>
      </c>
      <c r="B9" s="2" t="n">
        <v>2172133</v>
      </c>
      <c r="C9" s="2" t="n">
        <v>1896009</v>
      </c>
      <c r="D9" s="1" t="s">
        <v>14</v>
      </c>
    </row>
    <row r="10" customFormat="false" ht="15" hidden="false" customHeight="true" outlineLevel="0" collapsed="false">
      <c r="A10" s="1" t="s">
        <v>16</v>
      </c>
      <c r="B10" s="2"/>
      <c r="C10" s="2" t="n">
        <v>203181</v>
      </c>
    </row>
    <row r="11" customFormat="false" ht="15" hidden="false" customHeight="true" outlineLevel="0" collapsed="false">
      <c r="A11" s="1" t="s">
        <v>17</v>
      </c>
      <c r="B11" s="2" t="n">
        <v>2249051</v>
      </c>
      <c r="C11" s="2" t="n">
        <v>2181508</v>
      </c>
      <c r="D11" s="1" t="s">
        <v>14</v>
      </c>
    </row>
    <row r="12" customFormat="false" ht="15" hidden="false" customHeight="true" outlineLevel="0" collapsed="false">
      <c r="A12" s="1" t="s">
        <v>18</v>
      </c>
      <c r="B12" s="2" t="n">
        <v>1919375</v>
      </c>
      <c r="C12" s="2" t="n">
        <v>2075000</v>
      </c>
      <c r="D12" s="1" t="s">
        <v>19</v>
      </c>
    </row>
    <row r="13" customFormat="false" ht="15" hidden="false" customHeight="true" outlineLevel="0" collapsed="false">
      <c r="A13" s="1" t="s">
        <v>20</v>
      </c>
      <c r="B13" s="2" t="n">
        <v>14677637</v>
      </c>
      <c r="C13" s="2" t="n">
        <v>13352856</v>
      </c>
      <c r="D13" s="1" t="s">
        <v>21</v>
      </c>
    </row>
    <row r="14" customFormat="false" ht="15" hidden="false" customHeight="true" outlineLevel="0" collapsed="false">
      <c r="A14" s="1" t="s">
        <v>22</v>
      </c>
      <c r="B14" s="2" t="n">
        <v>1793906</v>
      </c>
      <c r="C14" s="2" t="n">
        <v>1037719</v>
      </c>
      <c r="D14" s="1" t="s">
        <v>23</v>
      </c>
    </row>
    <row r="15" customFormat="false" ht="15" hidden="false" customHeight="true" outlineLevel="0" collapsed="false">
      <c r="A15" s="1" t="s">
        <v>24</v>
      </c>
      <c r="B15" s="2" t="n">
        <v>174786</v>
      </c>
      <c r="C15" s="2" t="n">
        <v>145633</v>
      </c>
      <c r="D15" s="1" t="s">
        <v>25</v>
      </c>
    </row>
    <row r="16" customFormat="false" ht="15" hidden="false" customHeight="true" outlineLevel="0" collapsed="false">
      <c r="A16" s="1" t="s">
        <v>26</v>
      </c>
      <c r="B16" s="2" t="n">
        <v>-180743</v>
      </c>
      <c r="C16" s="2" t="n">
        <v>-141908</v>
      </c>
      <c r="D16" s="1" t="s">
        <v>27</v>
      </c>
    </row>
    <row r="17" customFormat="false" ht="15" hidden="false" customHeight="true" outlineLevel="0" collapsed="false">
      <c r="A17" s="1" t="s">
        <v>28</v>
      </c>
      <c r="B17" s="2" t="n">
        <v>1540911</v>
      </c>
      <c r="C17" s="2" t="n">
        <v>1378008</v>
      </c>
      <c r="D17" s="1" t="s">
        <v>25</v>
      </c>
    </row>
    <row r="18" customFormat="false" ht="15" hidden="false" customHeight="true" outlineLevel="0" collapsed="false">
      <c r="A18" s="1" t="s">
        <v>29</v>
      </c>
      <c r="B18" s="2" t="n">
        <f aca="false">B7+N(B8)+N(B9)+N(B10)</f>
        <v>1544266</v>
      </c>
      <c r="C18" s="2" t="n">
        <f aca="false">C7+N(C8)+N(C9)+N(C10)</f>
        <v>1644759</v>
      </c>
    </row>
    <row r="19" customFormat="false" ht="15" hidden="false" customHeight="true" outlineLevel="0" collapsed="false">
      <c r="A19" s="1" t="s">
        <v>30</v>
      </c>
      <c r="B19" s="3" t="n">
        <f aca="false">IF(N(B12)=0,"n/a (no outside debt)",IF(B18&gt;0,B12/B18,"n/m"))</f>
        <v>1.24290439600432</v>
      </c>
      <c r="C19" s="3"/>
    </row>
    <row r="20" customFormat="false" ht="15" hidden="false" customHeight="true" outlineLevel="0" collapsed="false">
      <c r="A20" s="1" t="s">
        <v>31</v>
      </c>
      <c r="B20" s="3" t="n">
        <f aca="false">IF(N(B12)=0,"n/a (no outside debt)",IF(N(B11)&gt;0,B12/B11,"n/m"))</f>
        <v>0.853415507251725</v>
      </c>
      <c r="C20" s="3"/>
    </row>
    <row r="21" customFormat="false" ht="15" hidden="false" customHeight="true" outlineLevel="0" collapsed="false">
      <c r="A21" s="1" t="s">
        <v>32</v>
      </c>
      <c r="B21" s="3" t="n">
        <f aca="false">IF(B18&gt;0,(B12+N(B13))/B18,"n/m")</f>
        <v>10.7475085250857</v>
      </c>
      <c r="C21" s="3"/>
    </row>
    <row r="22" customFormat="false" ht="15" hidden="false" customHeight="true" outlineLevel="0" collapsed="false">
      <c r="A22" s="1" t="s">
        <v>33</v>
      </c>
      <c r="B22" s="3" t="n">
        <f aca="false">IF(N(B11)&gt;0,(B12+N(B13))/B11,"n/m")</f>
        <v>7.3795623131712</v>
      </c>
      <c r="C22" s="3"/>
    </row>
    <row r="23" customFormat="false" ht="15" hidden="false" customHeight="true" outlineLevel="0" collapsed="false">
      <c r="A23" s="1" t="s">
        <v>34</v>
      </c>
      <c r="B23" s="3" t="n">
        <f aca="false">IF(B18&gt;0,B18/ABS(B15),"n/m")</f>
        <v>8.83518130742737</v>
      </c>
      <c r="C23" s="3"/>
    </row>
    <row r="24" customFormat="false" ht="15" hidden="false" customHeight="true" outlineLevel="0" collapsed="false">
      <c r="A24" s="1" t="s">
        <v>35</v>
      </c>
      <c r="B24" s="3" t="n">
        <f aca="false">IF(B18&gt;0,B18/ABS(B17),"n/m")</f>
        <v>1.00217728343817</v>
      </c>
      <c r="C24" s="3"/>
    </row>
    <row r="25" customFormat="false" ht="15" hidden="false" customHeight="true" outlineLevel="0" collapsed="false">
      <c r="A25" s="1" t="s">
        <v>36</v>
      </c>
      <c r="B25" s="3" t="n">
        <f aca="false">IF(N(B11)&gt;0,B11/ABS(B15),"n/m")</f>
        <v>12.8674550593297</v>
      </c>
      <c r="C25" s="3" t="n">
        <f aca="false">IF(N(B11)&gt;0,B11/ABS(B17),"n/m")</f>
        <v>1.45955931264038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8"/>
    <col collapsed="false" customWidth="true" hidden="false" outlineLevel="0" max="3" min="3" style="1" width="70"/>
  </cols>
  <sheetData>
    <row r="1" customFormat="false" ht="15" hidden="false" customHeight="true" outlineLevel="0" collapsed="false">
      <c r="A1" s="1" t="s">
        <v>37</v>
      </c>
      <c r="B1" s="1" t="s">
        <v>38</v>
      </c>
      <c r="C1" s="1" t="s">
        <v>39</v>
      </c>
    </row>
    <row r="2" customFormat="false" ht="15" hidden="false" customHeight="true" outlineLevel="0" collapsed="false">
      <c r="A2" s="1" t="s">
        <v>40</v>
      </c>
      <c r="B2" s="1" t="n">
        <v>1544266</v>
      </c>
      <c r="C2" s="1" t="s">
        <v>41</v>
      </c>
    </row>
    <row r="3" customFormat="false" ht="15" hidden="false" customHeight="true" outlineLevel="0" collapsed="false">
      <c r="A3" s="1" t="s">
        <v>42</v>
      </c>
      <c r="B3" s="1" t="n">
        <v>2249051</v>
      </c>
      <c r="C3" s="1" t="s">
        <v>43</v>
      </c>
    </row>
    <row r="4" customFormat="false" ht="15" hidden="false" customHeight="true" outlineLevel="0" collapsed="false">
      <c r="A4" s="1" t="s">
        <v>44</v>
      </c>
      <c r="B4" s="1" t="n">
        <v>1919375</v>
      </c>
      <c r="C4" s="1" t="s">
        <v>45</v>
      </c>
    </row>
    <row r="5" customFormat="false" ht="15" hidden="false" customHeight="true" outlineLevel="0" collapsed="false">
      <c r="A5" s="1" t="s">
        <v>46</v>
      </c>
      <c r="B5" s="1" t="n">
        <v>125469</v>
      </c>
      <c r="C5" s="1" t="s">
        <v>47</v>
      </c>
    </row>
    <row r="6" customFormat="false" ht="15" hidden="false" customHeight="true" outlineLevel="0" collapsed="false">
      <c r="A6" s="1" t="s">
        <v>48</v>
      </c>
      <c r="B6" s="1" t="n">
        <v>1.24</v>
      </c>
      <c r="C6" s="1" t="s">
        <v>49</v>
      </c>
    </row>
    <row r="7" customFormat="false" ht="15" hidden="false" customHeight="true" outlineLevel="0" collapsed="false">
      <c r="A7" s="1" t="s">
        <v>50</v>
      </c>
      <c r="B7" s="1" t="n">
        <v>0.85</v>
      </c>
      <c r="C7" s="1" t="s">
        <v>51</v>
      </c>
    </row>
    <row r="8" customFormat="false" ht="15" hidden="false" customHeight="true" outlineLevel="0" collapsed="false">
      <c r="A8" s="1" t="s">
        <v>52</v>
      </c>
      <c r="B8" s="1" t="n">
        <v>10.75</v>
      </c>
      <c r="C8" s="1" t="s">
        <v>53</v>
      </c>
    </row>
    <row r="9" customFormat="false" ht="15" hidden="false" customHeight="true" outlineLevel="0" collapsed="false">
      <c r="A9" s="1" t="s">
        <v>54</v>
      </c>
      <c r="B9" s="1" t="n">
        <v>7.38</v>
      </c>
      <c r="C9" s="1" t="s">
        <v>55</v>
      </c>
    </row>
    <row r="10" customFormat="false" ht="15" hidden="false" customHeight="true" outlineLevel="0" collapsed="false">
      <c r="A10" s="1" t="s">
        <v>56</v>
      </c>
      <c r="B10" s="1" t="n">
        <v>8.84</v>
      </c>
      <c r="C10" s="1" t="s">
        <v>57</v>
      </c>
    </row>
    <row r="11" customFormat="false" ht="15" hidden="false" customHeight="true" outlineLevel="0" collapsed="false">
      <c r="A11" s="1" t="s">
        <v>58</v>
      </c>
      <c r="B11" s="1" t="n">
        <v>1</v>
      </c>
      <c r="C11" s="1" t="s">
        <v>59</v>
      </c>
    </row>
    <row r="12" customFormat="false" ht="15" hidden="false" customHeight="true" outlineLevel="0" collapsed="false">
      <c r="A12" s="1" t="s">
        <v>60</v>
      </c>
      <c r="B12" s="1" t="n">
        <v>12.87</v>
      </c>
      <c r="C12" s="1" t="s">
        <v>61</v>
      </c>
    </row>
    <row r="13" customFormat="false" ht="15" hidden="false" customHeight="true" outlineLevel="0" collapsed="false">
      <c r="A13" s="1" t="s">
        <v>62</v>
      </c>
      <c r="B13" s="1" t="n">
        <v>1.46</v>
      </c>
      <c r="C13" s="1" t="s">
        <v>63</v>
      </c>
    </row>
    <row r="14" customFormat="false" ht="15" hidden="false" customHeight="true" outlineLevel="0" collapsed="false">
      <c r="A14" s="1" t="s">
        <v>64</v>
      </c>
      <c r="B14" s="1" t="n">
        <v>45.6</v>
      </c>
      <c r="C14" s="1" t="s">
        <v>65</v>
      </c>
    </row>
    <row r="15" customFormat="false" ht="15" hidden="false" customHeight="true" outlineLevel="0" collapsed="false">
      <c r="A15" s="1" t="s">
        <v>66</v>
      </c>
      <c r="B15" s="1" t="n">
        <v>0</v>
      </c>
      <c r="C15" s="1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8"/>
  </cols>
  <sheetData>
    <row r="1" customFormat="false" ht="15" hidden="false" customHeight="true" outlineLevel="0" collapsed="false">
      <c r="A1" s="1" t="s">
        <v>68</v>
      </c>
      <c r="B1" s="1" t="s">
        <v>7</v>
      </c>
      <c r="C1" s="1" t="s">
        <v>8</v>
      </c>
      <c r="D1" s="1" t="s">
        <v>69</v>
      </c>
    </row>
    <row r="2" customFormat="false" ht="15" hidden="false" customHeight="true" outlineLevel="0" collapsed="false">
      <c r="A2" s="1" t="s">
        <v>70</v>
      </c>
      <c r="B2" s="1" t="n">
        <v>2598144</v>
      </c>
      <c r="C2" s="1" t="n">
        <v>420598</v>
      </c>
      <c r="D2" s="1" t="s">
        <v>27</v>
      </c>
    </row>
    <row r="3" customFormat="false" ht="15" hidden="false" customHeight="true" outlineLevel="0" collapsed="false">
      <c r="A3" s="1" t="s">
        <v>71</v>
      </c>
      <c r="B3" s="1" t="n">
        <v>-180743</v>
      </c>
      <c r="C3" s="1" t="n">
        <v>-141908</v>
      </c>
      <c r="D3" s="1" t="s">
        <v>27</v>
      </c>
    </row>
    <row r="4" customFormat="false" ht="15" hidden="false" customHeight="true" outlineLevel="0" collapsed="false">
      <c r="A4" s="1" t="s">
        <v>72</v>
      </c>
      <c r="B4" s="1" t="n">
        <v>-1443615</v>
      </c>
      <c r="C4" s="1" t="n">
        <v>-1546520</v>
      </c>
      <c r="D4" s="1" t="s">
        <v>27</v>
      </c>
    </row>
    <row r="5" customFormat="false" ht="15" hidden="false" customHeight="true" outlineLevel="0" collapsed="false">
      <c r="A5" s="1" t="s">
        <v>73</v>
      </c>
      <c r="B5" s="1" t="n">
        <v>-61974</v>
      </c>
      <c r="C5" s="1" t="n">
        <v>-35326</v>
      </c>
      <c r="D5" s="1" t="s">
        <v>27</v>
      </c>
    </row>
    <row r="6" customFormat="false" ht="15" hidden="false" customHeight="true" outlineLevel="0" collapsed="false">
      <c r="A6" s="1" t="s">
        <v>74</v>
      </c>
      <c r="B6" s="1" t="n">
        <v>0</v>
      </c>
      <c r="C6" s="1" t="n">
        <v>743929</v>
      </c>
      <c r="D6" s="1" t="s">
        <v>75</v>
      </c>
    </row>
    <row r="7" customFormat="false" ht="15" hidden="false" customHeight="true" outlineLevel="0" collapsed="false">
      <c r="A7" s="1" t="s">
        <v>76</v>
      </c>
      <c r="B7" s="1" t="n">
        <v>-155625</v>
      </c>
      <c r="C7" s="1" t="n">
        <v>-222331</v>
      </c>
      <c r="D7" s="1" t="s">
        <v>27</v>
      </c>
    </row>
    <row r="8" customFormat="false" ht="15" hidden="false" customHeight="true" outlineLevel="0" collapsed="false">
      <c r="A8" s="1" t="s">
        <v>77</v>
      </c>
      <c r="B8" s="1" t="n">
        <v>756187</v>
      </c>
      <c r="C8" s="1" t="n">
        <v>-781558</v>
      </c>
      <c r="D8" s="1" t="s">
        <v>27</v>
      </c>
    </row>
    <row r="9" customFormat="false" ht="15" hidden="false" customHeight="true" outlineLevel="0" collapsed="false">
      <c r="A9" s="1" t="s">
        <v>78</v>
      </c>
      <c r="B9" s="1" t="n">
        <v>1037719</v>
      </c>
      <c r="C9" s="1" t="n">
        <v>1819277</v>
      </c>
      <c r="D9" s="1" t="s">
        <v>27</v>
      </c>
    </row>
    <row r="10" customFormat="false" ht="15" hidden="false" customHeight="true" outlineLevel="0" collapsed="false">
      <c r="A10" s="1" t="s">
        <v>79</v>
      </c>
      <c r="B10" s="1" t="n">
        <v>1793906</v>
      </c>
      <c r="C10" s="1" t="n">
        <v>1037719</v>
      </c>
      <c r="D10" s="1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4"/>
  </cols>
  <sheetData>
    <row r="1" customFormat="false" ht="15" hidden="false" customHeight="true" outlineLevel="0" collapsed="false">
      <c r="A1" s="1" t="s">
        <v>80</v>
      </c>
      <c r="B1" s="1" t="s">
        <v>81</v>
      </c>
      <c r="C1" s="1" t="s">
        <v>69</v>
      </c>
    </row>
    <row r="2" customFormat="false" ht="15" hidden="false" customHeight="true" outlineLevel="0" collapsed="false">
      <c r="A2" s="1" t="s">
        <v>82</v>
      </c>
      <c r="B2" s="1" t="n">
        <v>622500</v>
      </c>
      <c r="C2" s="1" t="s">
        <v>83</v>
      </c>
    </row>
    <row r="3" customFormat="false" ht="15" hidden="false" customHeight="true" outlineLevel="0" collapsed="false">
      <c r="A3" s="1" t="s">
        <v>84</v>
      </c>
      <c r="B3" s="1" t="n">
        <v>1244276</v>
      </c>
      <c r="C3" s="1" t="s">
        <v>21</v>
      </c>
    </row>
    <row r="4" customFormat="false" ht="15" hidden="false" customHeight="true" outlineLevel="0" collapsed="false">
      <c r="A4" s="1" t="s">
        <v>85</v>
      </c>
      <c r="B4" s="1" t="n">
        <f aca="false">SUM(B2:B3)</f>
        <v>1866776</v>
      </c>
      <c r="C4" s="1" t="s">
        <v>86</v>
      </c>
    </row>
    <row r="5" customFormat="false" ht="15" hidden="false" customHeight="true" outlineLevel="0" collapsed="false">
      <c r="A5" s="1" t="s">
        <v>87</v>
      </c>
      <c r="B5" s="1" t="n">
        <v>1866776</v>
      </c>
      <c r="C5" s="1" t="s">
        <v>21</v>
      </c>
    </row>
    <row r="7" customFormat="false" ht="15" hidden="false" customHeight="true" outlineLevel="0" collapsed="false">
      <c r="A7" s="1" t="s">
        <v>88</v>
      </c>
      <c r="B7" s="1" t="s">
        <v>89</v>
      </c>
      <c r="C7" s="1" t="s">
        <v>81</v>
      </c>
      <c r="E7" s="1" t="s">
        <v>69</v>
      </c>
    </row>
    <row r="8" customFormat="false" ht="15" hidden="false" customHeight="true" outlineLevel="0" collapsed="false">
      <c r="A8" s="1" t="s">
        <v>90</v>
      </c>
      <c r="B8" s="1" t="s">
        <v>91</v>
      </c>
      <c r="C8" s="1" t="n">
        <v>830000</v>
      </c>
      <c r="E8" s="1" t="s">
        <v>19</v>
      </c>
    </row>
    <row r="9" customFormat="false" ht="15" hidden="false" customHeight="true" outlineLevel="0" collapsed="false">
      <c r="A9" s="1" t="s">
        <v>92</v>
      </c>
      <c r="B9" s="1" t="s">
        <v>93</v>
      </c>
      <c r="C9" s="1" t="n">
        <v>4047744</v>
      </c>
      <c r="E9" s="1" t="s">
        <v>21</v>
      </c>
    </row>
    <row r="10" customFormat="false" ht="15" hidden="false" customHeight="true" outlineLevel="0" collapsed="false">
      <c r="A10" s="1" t="s">
        <v>94</v>
      </c>
      <c r="B10" s="1" t="s">
        <v>95</v>
      </c>
      <c r="C10" s="1" t="s">
        <v>96</v>
      </c>
      <c r="D10" s="1" t="s">
        <v>97</v>
      </c>
    </row>
    <row r="11" customFormat="false" ht="15" hidden="false" customHeight="true" outlineLevel="0" collapsed="false">
      <c r="A11" s="1" t="s">
        <v>98</v>
      </c>
      <c r="B11" s="1" t="n">
        <v>1919375</v>
      </c>
      <c r="C11" s="1" t="s">
        <v>99</v>
      </c>
      <c r="D11" s="1" t="s">
        <v>100</v>
      </c>
    </row>
    <row r="12" customFormat="false" ht="15" hidden="false" customHeight="true" outlineLevel="0" collapsed="false">
      <c r="A12" s="1" t="s">
        <v>101</v>
      </c>
      <c r="B12" s="1" t="n">
        <v>14677637</v>
      </c>
      <c r="C12" s="1" t="s">
        <v>99</v>
      </c>
      <c r="D12" s="1" t="s">
        <v>102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7" min="1" style="1" width="18"/>
    <col collapsed="false" customWidth="true" hidden="false" outlineLevel="0" max="8" min="8" style="1" width="60"/>
    <col collapsed="false" customWidth="true" hidden="false" outlineLevel="0" max="10" min="9" style="1" width="18"/>
  </cols>
  <sheetData>
    <row r="1" customFormat="false" ht="15" hidden="false" customHeight="true" outlineLevel="0" collapsed="false">
      <c r="A1" s="4" t="s">
        <v>103</v>
      </c>
      <c r="B1" s="4" t="s">
        <v>104</v>
      </c>
      <c r="C1" s="4" t="s">
        <v>105</v>
      </c>
      <c r="D1" s="4" t="s">
        <v>106</v>
      </c>
      <c r="E1" s="4" t="s">
        <v>107</v>
      </c>
      <c r="F1" s="4" t="s">
        <v>108</v>
      </c>
      <c r="G1" s="4" t="s">
        <v>109</v>
      </c>
      <c r="H1" s="4" t="s">
        <v>110</v>
      </c>
      <c r="I1" s="4" t="s">
        <v>111</v>
      </c>
      <c r="J1" s="4" t="s">
        <v>112</v>
      </c>
    </row>
    <row r="2" customFormat="false" ht="23.25" hidden="false" customHeight="true" outlineLevel="0" collapsed="false">
      <c r="A2" s="5" t="s">
        <v>113</v>
      </c>
      <c r="B2" s="5" t="s">
        <v>10</v>
      </c>
      <c r="C2" s="5" t="s">
        <v>7</v>
      </c>
      <c r="D2" s="5" t="n">
        <v>11614987</v>
      </c>
      <c r="E2" s="5" t="s">
        <v>114</v>
      </c>
      <c r="F2" s="5" t="n">
        <v>10</v>
      </c>
      <c r="G2" s="5"/>
      <c r="H2" s="5" t="s">
        <v>115</v>
      </c>
      <c r="I2" s="5" t="s">
        <v>116</v>
      </c>
      <c r="J2" s="5"/>
    </row>
    <row r="3" customFormat="false" ht="23.25" hidden="false" customHeight="true" outlineLevel="0" collapsed="false">
      <c r="A3" s="5" t="s">
        <v>113</v>
      </c>
      <c r="B3" s="5" t="s">
        <v>10</v>
      </c>
      <c r="C3" s="5" t="s">
        <v>8</v>
      </c>
      <c r="D3" s="5" t="n">
        <v>11616429</v>
      </c>
      <c r="E3" s="5" t="s">
        <v>114</v>
      </c>
      <c r="F3" s="5" t="n">
        <v>10</v>
      </c>
      <c r="G3" s="5"/>
      <c r="H3" s="5" t="s">
        <v>115</v>
      </c>
      <c r="I3" s="5" t="s">
        <v>116</v>
      </c>
      <c r="J3" s="5"/>
    </row>
    <row r="4" customFormat="false" ht="23.25" hidden="false" customHeight="true" outlineLevel="0" collapsed="false">
      <c r="A4" s="5" t="s">
        <v>117</v>
      </c>
      <c r="B4" s="5" t="s">
        <v>118</v>
      </c>
      <c r="C4" s="5" t="s">
        <v>7</v>
      </c>
      <c r="D4" s="5" t="n">
        <v>5124988</v>
      </c>
      <c r="E4" s="5" t="s">
        <v>114</v>
      </c>
      <c r="F4" s="5" t="n">
        <v>10</v>
      </c>
      <c r="G4" s="5"/>
      <c r="H4" s="5" t="s">
        <v>119</v>
      </c>
      <c r="I4" s="5" t="s">
        <v>116</v>
      </c>
      <c r="J4" s="5"/>
    </row>
    <row r="5" customFormat="false" ht="23.25" hidden="false" customHeight="true" outlineLevel="0" collapsed="false">
      <c r="A5" s="5" t="s">
        <v>117</v>
      </c>
      <c r="B5" s="5" t="s">
        <v>118</v>
      </c>
      <c r="C5" s="5" t="s">
        <v>8</v>
      </c>
      <c r="D5" s="5" t="n">
        <v>4884573</v>
      </c>
      <c r="E5" s="5" t="s">
        <v>114</v>
      </c>
      <c r="F5" s="5" t="n">
        <v>10</v>
      </c>
      <c r="G5" s="5"/>
      <c r="H5" s="5" t="s">
        <v>119</v>
      </c>
      <c r="I5" s="5" t="s">
        <v>116</v>
      </c>
      <c r="J5" s="5"/>
    </row>
    <row r="6" customFormat="false" ht="23.25" hidden="false" customHeight="true" outlineLevel="0" collapsed="false">
      <c r="A6" s="5" t="s">
        <v>120</v>
      </c>
      <c r="B6" s="5" t="s">
        <v>121</v>
      </c>
      <c r="C6" s="5" t="s">
        <v>7</v>
      </c>
      <c r="D6" s="5" t="n">
        <v>-687660</v>
      </c>
      <c r="E6" s="5" t="s">
        <v>114</v>
      </c>
      <c r="F6" s="5" t="n">
        <v>10</v>
      </c>
      <c r="G6" s="5"/>
      <c r="H6" s="5" t="s">
        <v>122</v>
      </c>
      <c r="I6" s="5" t="s">
        <v>116</v>
      </c>
      <c r="J6" s="5"/>
    </row>
    <row r="7" customFormat="false" ht="23.25" hidden="false" customHeight="true" outlineLevel="0" collapsed="false">
      <c r="A7" s="5" t="s">
        <v>120</v>
      </c>
      <c r="B7" s="5" t="s">
        <v>121</v>
      </c>
      <c r="C7" s="5" t="s">
        <v>8</v>
      </c>
      <c r="D7" s="5" t="n">
        <v>-512932</v>
      </c>
      <c r="E7" s="5" t="s">
        <v>114</v>
      </c>
      <c r="F7" s="5" t="n">
        <v>10</v>
      </c>
      <c r="G7" s="5"/>
      <c r="H7" s="5" t="s">
        <v>122</v>
      </c>
      <c r="I7" s="5" t="s">
        <v>116</v>
      </c>
      <c r="J7" s="5"/>
    </row>
    <row r="8" customFormat="false" ht="23.25" hidden="false" customHeight="true" outlineLevel="0" collapsed="false">
      <c r="A8" s="5" t="s">
        <v>123</v>
      </c>
      <c r="B8" s="5" t="s">
        <v>13</v>
      </c>
      <c r="C8" s="5" t="s">
        <v>7</v>
      </c>
      <c r="D8" s="5" t="n">
        <v>59793</v>
      </c>
      <c r="E8" s="5" t="s">
        <v>114</v>
      </c>
      <c r="F8" s="5" t="n">
        <v>26</v>
      </c>
      <c r="G8" s="5"/>
      <c r="H8" s="5" t="s">
        <v>124</v>
      </c>
      <c r="I8" s="5" t="s">
        <v>116</v>
      </c>
      <c r="J8" s="5"/>
    </row>
    <row r="9" customFormat="false" ht="23.25" hidden="false" customHeight="true" outlineLevel="0" collapsed="false">
      <c r="A9" s="5" t="s">
        <v>123</v>
      </c>
      <c r="B9" s="5" t="s">
        <v>13</v>
      </c>
      <c r="C9" s="5" t="s">
        <v>8</v>
      </c>
      <c r="D9" s="5" t="n">
        <v>58501</v>
      </c>
      <c r="E9" s="5" t="s">
        <v>114</v>
      </c>
      <c r="F9" s="5" t="n">
        <v>26</v>
      </c>
      <c r="G9" s="5"/>
      <c r="H9" s="5" t="s">
        <v>124</v>
      </c>
      <c r="I9" s="5" t="s">
        <v>116</v>
      </c>
      <c r="J9" s="5"/>
    </row>
    <row r="10" customFormat="false" ht="23.25" hidden="false" customHeight="true" outlineLevel="0" collapsed="false">
      <c r="A10" s="5" t="s">
        <v>125</v>
      </c>
      <c r="B10" s="5" t="s">
        <v>126</v>
      </c>
      <c r="C10" s="5" t="s">
        <v>7</v>
      </c>
      <c r="D10" s="5" t="n">
        <v>2172133</v>
      </c>
      <c r="E10" s="5" t="s">
        <v>114</v>
      </c>
      <c r="F10" s="5" t="n">
        <v>26</v>
      </c>
      <c r="G10" s="5"/>
      <c r="H10" s="5" t="s">
        <v>124</v>
      </c>
      <c r="I10" s="5" t="s">
        <v>116</v>
      </c>
      <c r="J10" s="5"/>
    </row>
    <row r="11" customFormat="false" ht="23.25" hidden="false" customHeight="true" outlineLevel="0" collapsed="false">
      <c r="A11" s="5" t="s">
        <v>125</v>
      </c>
      <c r="B11" s="5" t="s">
        <v>126</v>
      </c>
      <c r="C11" s="5" t="s">
        <v>8</v>
      </c>
      <c r="D11" s="5" t="n">
        <v>1896009</v>
      </c>
      <c r="E11" s="5" t="s">
        <v>114</v>
      </c>
      <c r="F11" s="5" t="n">
        <v>26</v>
      </c>
      <c r="G11" s="5"/>
      <c r="H11" s="5" t="s">
        <v>124</v>
      </c>
      <c r="I11" s="5" t="s">
        <v>116</v>
      </c>
      <c r="J11" s="5"/>
    </row>
    <row r="12" customFormat="false" ht="23.25" hidden="false" customHeight="true" outlineLevel="0" collapsed="false">
      <c r="A12" s="5" t="s">
        <v>127</v>
      </c>
      <c r="B12" s="5" t="s">
        <v>128</v>
      </c>
      <c r="C12" s="5" t="s">
        <v>8</v>
      </c>
      <c r="D12" s="5" t="n">
        <v>203181</v>
      </c>
      <c r="E12" s="5" t="s">
        <v>114</v>
      </c>
      <c r="F12" s="5" t="n">
        <v>26</v>
      </c>
      <c r="G12" s="5"/>
      <c r="H12" s="5" t="s">
        <v>129</v>
      </c>
      <c r="I12" s="5" t="s">
        <v>116</v>
      </c>
      <c r="J12" s="5" t="s">
        <v>130</v>
      </c>
    </row>
    <row r="13" customFormat="false" ht="23.25" hidden="false" customHeight="true" outlineLevel="0" collapsed="false">
      <c r="A13" s="5" t="s">
        <v>131</v>
      </c>
      <c r="B13" s="5" t="s">
        <v>132</v>
      </c>
      <c r="C13" s="5" t="s">
        <v>7</v>
      </c>
      <c r="D13" s="5" t="n">
        <v>2249051</v>
      </c>
      <c r="E13" s="5" t="s">
        <v>114</v>
      </c>
      <c r="F13" s="5" t="n">
        <v>26</v>
      </c>
      <c r="G13" s="5"/>
      <c r="H13" s="5" t="s">
        <v>133</v>
      </c>
      <c r="I13" s="5" t="s">
        <v>116</v>
      </c>
      <c r="J13" s="5"/>
    </row>
    <row r="14" customFormat="false" ht="23.25" hidden="false" customHeight="true" outlineLevel="0" collapsed="false">
      <c r="A14" s="5" t="s">
        <v>131</v>
      </c>
      <c r="B14" s="5" t="s">
        <v>132</v>
      </c>
      <c r="C14" s="5" t="s">
        <v>8</v>
      </c>
      <c r="D14" s="5" t="n">
        <v>2181508</v>
      </c>
      <c r="E14" s="5" t="s">
        <v>114</v>
      </c>
      <c r="F14" s="5" t="n">
        <v>26</v>
      </c>
      <c r="G14" s="5"/>
      <c r="H14" s="5" t="s">
        <v>133</v>
      </c>
      <c r="I14" s="5" t="s">
        <v>116</v>
      </c>
      <c r="J14" s="5"/>
    </row>
    <row r="15" customFormat="false" ht="102" hidden="false" customHeight="true" outlineLevel="0" collapsed="false">
      <c r="A15" s="5" t="s">
        <v>134</v>
      </c>
      <c r="B15" s="5" t="s">
        <v>135</v>
      </c>
      <c r="C15" s="5" t="s">
        <v>7</v>
      </c>
      <c r="D15" s="5" t="n">
        <v>704785</v>
      </c>
      <c r="E15" s="5" t="s">
        <v>114</v>
      </c>
      <c r="F15" s="5" t="n">
        <v>26</v>
      </c>
      <c r="G15" s="5"/>
      <c r="H15" s="5" t="s">
        <v>136</v>
      </c>
      <c r="I15" s="5" t="s">
        <v>116</v>
      </c>
      <c r="J15" s="5" t="s">
        <v>137</v>
      </c>
    </row>
    <row r="16" customFormat="false" ht="34.5" hidden="false" customHeight="true" outlineLevel="0" collapsed="false">
      <c r="A16" s="5" t="s">
        <v>138</v>
      </c>
      <c r="B16" s="5" t="s">
        <v>139</v>
      </c>
      <c r="C16" s="5" t="s">
        <v>7</v>
      </c>
      <c r="D16" s="5" t="n">
        <v>63578</v>
      </c>
      <c r="E16" s="5" t="s">
        <v>114</v>
      </c>
      <c r="F16" s="5" t="n">
        <v>26</v>
      </c>
      <c r="G16" s="5"/>
      <c r="H16" s="5" t="s">
        <v>140</v>
      </c>
      <c r="I16" s="5" t="s">
        <v>116</v>
      </c>
      <c r="J16" s="5"/>
    </row>
    <row r="17" customFormat="false" ht="23.25" hidden="false" customHeight="true" outlineLevel="0" collapsed="false">
      <c r="A17" s="5" t="s">
        <v>138</v>
      </c>
      <c r="B17" s="5" t="s">
        <v>141</v>
      </c>
      <c r="C17" s="5" t="s">
        <v>7</v>
      </c>
      <c r="D17" s="5" t="n">
        <v>38428</v>
      </c>
      <c r="E17" s="5" t="s">
        <v>114</v>
      </c>
      <c r="F17" s="5" t="n">
        <v>26</v>
      </c>
      <c r="G17" s="5"/>
      <c r="H17" s="5" t="s">
        <v>142</v>
      </c>
      <c r="I17" s="5" t="s">
        <v>116</v>
      </c>
      <c r="J17" s="5"/>
    </row>
    <row r="18" customFormat="false" ht="23.25" hidden="false" customHeight="true" outlineLevel="0" collapsed="false">
      <c r="A18" s="5" t="s">
        <v>138</v>
      </c>
      <c r="B18" s="5" t="s">
        <v>143</v>
      </c>
      <c r="C18" s="5" t="s">
        <v>7</v>
      </c>
      <c r="D18" s="5" t="n">
        <v>602779</v>
      </c>
      <c r="E18" s="5" t="s">
        <v>114</v>
      </c>
      <c r="F18" s="5" t="n">
        <v>26</v>
      </c>
      <c r="G18" s="5"/>
      <c r="H18" s="5" t="s">
        <v>136</v>
      </c>
      <c r="I18" s="5" t="s">
        <v>116</v>
      </c>
      <c r="J18" s="5"/>
    </row>
    <row r="19" customFormat="false" ht="102" hidden="false" customHeight="true" outlineLevel="0" collapsed="false">
      <c r="A19" s="5" t="s">
        <v>134</v>
      </c>
      <c r="B19" s="5" t="s">
        <v>135</v>
      </c>
      <c r="C19" s="5" t="s">
        <v>8</v>
      </c>
      <c r="D19" s="5" t="n">
        <v>536749</v>
      </c>
      <c r="E19" s="5" t="s">
        <v>114</v>
      </c>
      <c r="F19" s="5" t="n">
        <v>26</v>
      </c>
      <c r="G19" s="5"/>
      <c r="H19" s="5" t="s">
        <v>136</v>
      </c>
      <c r="I19" s="5" t="s">
        <v>116</v>
      </c>
      <c r="J19" s="5" t="s">
        <v>137</v>
      </c>
    </row>
    <row r="20" customFormat="false" ht="34.5" hidden="false" customHeight="true" outlineLevel="0" collapsed="false">
      <c r="A20" s="5" t="s">
        <v>138</v>
      </c>
      <c r="B20" s="5" t="s">
        <v>139</v>
      </c>
      <c r="C20" s="5" t="s">
        <v>8</v>
      </c>
      <c r="D20" s="5" t="n">
        <v>144395</v>
      </c>
      <c r="E20" s="5" t="s">
        <v>114</v>
      </c>
      <c r="F20" s="5" t="n">
        <v>26</v>
      </c>
      <c r="G20" s="5"/>
      <c r="H20" s="5" t="s">
        <v>140</v>
      </c>
      <c r="I20" s="5" t="s">
        <v>116</v>
      </c>
      <c r="J20" s="5"/>
    </row>
    <row r="21" customFormat="false" ht="23.25" hidden="false" customHeight="true" outlineLevel="0" collapsed="false">
      <c r="A21" s="5" t="s">
        <v>138</v>
      </c>
      <c r="B21" s="5" t="s">
        <v>141</v>
      </c>
      <c r="C21" s="5" t="s">
        <v>8</v>
      </c>
      <c r="D21" s="5" t="n">
        <v>29110</v>
      </c>
      <c r="E21" s="5" t="s">
        <v>114</v>
      </c>
      <c r="F21" s="5" t="n">
        <v>26</v>
      </c>
      <c r="G21" s="5"/>
      <c r="H21" s="5" t="s">
        <v>142</v>
      </c>
      <c r="I21" s="5" t="s">
        <v>116</v>
      </c>
      <c r="J21" s="5"/>
    </row>
    <row r="22" customFormat="false" ht="23.25" hidden="false" customHeight="true" outlineLevel="0" collapsed="false">
      <c r="A22" s="5" t="s">
        <v>138</v>
      </c>
      <c r="B22" s="5" t="s">
        <v>143</v>
      </c>
      <c r="C22" s="5" t="s">
        <v>8</v>
      </c>
      <c r="D22" s="5" t="n">
        <v>363244</v>
      </c>
      <c r="E22" s="5" t="s">
        <v>114</v>
      </c>
      <c r="F22" s="5" t="n">
        <v>26</v>
      </c>
      <c r="G22" s="5"/>
      <c r="H22" s="5" t="s">
        <v>136</v>
      </c>
      <c r="I22" s="5" t="s">
        <v>116</v>
      </c>
      <c r="J22" s="5"/>
    </row>
    <row r="23" customFormat="false" ht="23.25" hidden="false" customHeight="true" outlineLevel="0" collapsed="false">
      <c r="A23" s="5" t="s">
        <v>144</v>
      </c>
      <c r="B23" s="5" t="s">
        <v>143</v>
      </c>
      <c r="C23" s="5" t="s">
        <v>7</v>
      </c>
      <c r="D23" s="5" t="n">
        <v>602779</v>
      </c>
      <c r="E23" s="5" t="s">
        <v>114</v>
      </c>
      <c r="F23" s="5" t="n">
        <v>26</v>
      </c>
      <c r="G23" s="5"/>
      <c r="H23" s="5" t="s">
        <v>136</v>
      </c>
      <c r="I23" s="5" t="s">
        <v>116</v>
      </c>
      <c r="J23" s="5"/>
    </row>
    <row r="24" customFormat="false" ht="23.25" hidden="false" customHeight="true" outlineLevel="0" collapsed="false">
      <c r="A24" s="5" t="s">
        <v>144</v>
      </c>
      <c r="B24" s="5" t="s">
        <v>143</v>
      </c>
      <c r="C24" s="5" t="s">
        <v>8</v>
      </c>
      <c r="D24" s="5" t="n">
        <v>363244</v>
      </c>
      <c r="E24" s="5" t="s">
        <v>114</v>
      </c>
      <c r="F24" s="5" t="n">
        <v>26</v>
      </c>
      <c r="G24" s="5"/>
      <c r="H24" s="5" t="s">
        <v>136</v>
      </c>
      <c r="I24" s="5" t="s">
        <v>116</v>
      </c>
      <c r="J24" s="5"/>
    </row>
    <row r="25" customFormat="false" ht="34.5" hidden="false" customHeight="true" outlineLevel="0" collapsed="false">
      <c r="A25" s="5" t="s">
        <v>145</v>
      </c>
      <c r="B25" s="5" t="s">
        <v>146</v>
      </c>
      <c r="C25" s="5" t="s">
        <v>7</v>
      </c>
      <c r="D25" s="5" t="n">
        <v>1540911</v>
      </c>
      <c r="E25" s="5" t="s">
        <v>114</v>
      </c>
      <c r="F25" s="5" t="n">
        <v>27</v>
      </c>
      <c r="G25" s="5"/>
      <c r="H25" s="5" t="s">
        <v>147</v>
      </c>
      <c r="I25" s="5" t="s">
        <v>116</v>
      </c>
      <c r="J25" s="5"/>
    </row>
    <row r="26" customFormat="false" ht="34.5" hidden="false" customHeight="true" outlineLevel="0" collapsed="false">
      <c r="A26" s="5" t="s">
        <v>145</v>
      </c>
      <c r="B26" s="5" t="s">
        <v>146</v>
      </c>
      <c r="C26" s="5" t="s">
        <v>8</v>
      </c>
      <c r="D26" s="5" t="n">
        <v>1378008</v>
      </c>
      <c r="E26" s="5" t="s">
        <v>114</v>
      </c>
      <c r="F26" s="5" t="n">
        <v>27</v>
      </c>
      <c r="G26" s="5"/>
      <c r="H26" s="5" t="s">
        <v>147</v>
      </c>
      <c r="I26" s="5" t="s">
        <v>116</v>
      </c>
      <c r="J26" s="5"/>
    </row>
    <row r="27" customFormat="false" ht="23.25" hidden="false" customHeight="true" outlineLevel="0" collapsed="false">
      <c r="A27" s="5" t="s">
        <v>148</v>
      </c>
      <c r="B27" s="5" t="s">
        <v>149</v>
      </c>
      <c r="C27" s="5" t="s">
        <v>7</v>
      </c>
      <c r="D27" s="5" t="n">
        <v>174786</v>
      </c>
      <c r="E27" s="5" t="s">
        <v>114</v>
      </c>
      <c r="F27" s="5" t="n">
        <v>27</v>
      </c>
      <c r="G27" s="5"/>
      <c r="H27" s="5" t="s">
        <v>150</v>
      </c>
      <c r="I27" s="5" t="s">
        <v>116</v>
      </c>
      <c r="J27" s="5"/>
    </row>
    <row r="28" customFormat="false" ht="23.25" hidden="false" customHeight="true" outlineLevel="0" collapsed="false">
      <c r="A28" s="5" t="s">
        <v>148</v>
      </c>
      <c r="B28" s="5" t="s">
        <v>149</v>
      </c>
      <c r="C28" s="5" t="s">
        <v>8</v>
      </c>
      <c r="D28" s="5" t="n">
        <v>145633</v>
      </c>
      <c r="E28" s="5" t="s">
        <v>114</v>
      </c>
      <c r="F28" s="5" t="n">
        <v>27</v>
      </c>
      <c r="G28" s="5"/>
      <c r="H28" s="5" t="s">
        <v>150</v>
      </c>
      <c r="I28" s="5" t="s">
        <v>116</v>
      </c>
      <c r="J28" s="5"/>
    </row>
    <row r="29" customFormat="false" ht="23.25" hidden="false" customHeight="true" outlineLevel="0" collapsed="false">
      <c r="A29" s="5" t="s">
        <v>151</v>
      </c>
      <c r="B29" s="5" t="s">
        <v>152</v>
      </c>
      <c r="C29" s="5" t="s">
        <v>7</v>
      </c>
      <c r="D29" s="5" t="n">
        <v>39423</v>
      </c>
      <c r="E29" s="5" t="s">
        <v>114</v>
      </c>
      <c r="F29" s="5" t="n">
        <v>27</v>
      </c>
      <c r="G29" s="5"/>
      <c r="H29" s="5" t="s">
        <v>153</v>
      </c>
      <c r="I29" s="5" t="s">
        <v>116</v>
      </c>
      <c r="J29" s="5"/>
    </row>
    <row r="30" customFormat="false" ht="23.25" hidden="false" customHeight="true" outlineLevel="0" collapsed="false">
      <c r="A30" s="5" t="s">
        <v>151</v>
      </c>
      <c r="B30" s="5" t="s">
        <v>152</v>
      </c>
      <c r="C30" s="5" t="s">
        <v>8</v>
      </c>
      <c r="D30" s="5" t="n">
        <v>96913</v>
      </c>
      <c r="E30" s="5" t="s">
        <v>114</v>
      </c>
      <c r="F30" s="5" t="n">
        <v>27</v>
      </c>
      <c r="G30" s="5"/>
      <c r="H30" s="5" t="s">
        <v>153</v>
      </c>
      <c r="I30" s="5" t="s">
        <v>116</v>
      </c>
      <c r="J30" s="5"/>
    </row>
    <row r="31" customFormat="false" ht="57" hidden="false" customHeight="true" outlineLevel="0" collapsed="false">
      <c r="A31" s="5" t="s">
        <v>154</v>
      </c>
      <c r="B31" s="5" t="s">
        <v>155</v>
      </c>
      <c r="C31" s="5" t="s">
        <v>7</v>
      </c>
      <c r="D31" s="5" t="n">
        <v>1324781</v>
      </c>
      <c r="E31" s="5" t="s">
        <v>114</v>
      </c>
      <c r="F31" s="5" t="n">
        <v>27</v>
      </c>
      <c r="G31" s="5"/>
      <c r="H31" s="5" t="s">
        <v>156</v>
      </c>
      <c r="I31" s="5" t="s">
        <v>116</v>
      </c>
      <c r="J31" s="5" t="s">
        <v>157</v>
      </c>
    </row>
    <row r="32" customFormat="false" ht="57" hidden="false" customHeight="true" outlineLevel="0" collapsed="false">
      <c r="A32" s="5" t="s">
        <v>154</v>
      </c>
      <c r="B32" s="5" t="s">
        <v>155</v>
      </c>
      <c r="C32" s="5" t="s">
        <v>8</v>
      </c>
      <c r="D32" s="5" t="n">
        <v>1134111</v>
      </c>
      <c r="E32" s="5" t="s">
        <v>114</v>
      </c>
      <c r="F32" s="5" t="n">
        <v>27</v>
      </c>
      <c r="G32" s="5"/>
      <c r="H32" s="5" t="s">
        <v>156</v>
      </c>
      <c r="I32" s="5" t="s">
        <v>116</v>
      </c>
      <c r="J32" s="5"/>
    </row>
    <row r="33" customFormat="false" ht="23.25" hidden="false" customHeight="true" outlineLevel="0" collapsed="false">
      <c r="A33" s="5" t="s">
        <v>158</v>
      </c>
      <c r="B33" s="5" t="s">
        <v>159</v>
      </c>
      <c r="C33" s="5" t="s">
        <v>7</v>
      </c>
      <c r="D33" s="5" t="n">
        <v>1921</v>
      </c>
      <c r="E33" s="5" t="s">
        <v>114</v>
      </c>
      <c r="F33" s="5" t="n">
        <v>27</v>
      </c>
      <c r="G33" s="5"/>
      <c r="H33" s="5" t="s">
        <v>160</v>
      </c>
      <c r="I33" s="5" t="s">
        <v>116</v>
      </c>
      <c r="J33" s="5"/>
    </row>
    <row r="34" customFormat="false" ht="23.25" hidden="false" customHeight="true" outlineLevel="0" collapsed="false">
      <c r="A34" s="5" t="s">
        <v>158</v>
      </c>
      <c r="B34" s="5" t="s">
        <v>159</v>
      </c>
      <c r="C34" s="5" t="s">
        <v>8</v>
      </c>
      <c r="D34" s="5" t="n">
        <v>1351</v>
      </c>
      <c r="E34" s="5" t="s">
        <v>114</v>
      </c>
      <c r="F34" s="5" t="n">
        <v>27</v>
      </c>
      <c r="G34" s="5"/>
      <c r="H34" s="5" t="s">
        <v>160</v>
      </c>
      <c r="I34" s="5" t="s">
        <v>116</v>
      </c>
      <c r="J34" s="5"/>
    </row>
    <row r="35" customFormat="false" ht="23.25" hidden="false" customHeight="true" outlineLevel="0" collapsed="false">
      <c r="A35" s="5" t="s">
        <v>161</v>
      </c>
      <c r="B35" s="5" t="s">
        <v>71</v>
      </c>
      <c r="C35" s="5" t="s">
        <v>7</v>
      </c>
      <c r="D35" s="5" t="n">
        <v>-180743</v>
      </c>
      <c r="E35" s="5" t="s">
        <v>114</v>
      </c>
      <c r="F35" s="5" t="n">
        <v>15</v>
      </c>
      <c r="G35" s="5"/>
      <c r="H35" s="5" t="s">
        <v>162</v>
      </c>
      <c r="I35" s="5" t="s">
        <v>116</v>
      </c>
      <c r="J35" s="5"/>
    </row>
    <row r="36" customFormat="false" ht="23.25" hidden="false" customHeight="true" outlineLevel="0" collapsed="false">
      <c r="A36" s="5" t="s">
        <v>161</v>
      </c>
      <c r="B36" s="5" t="s">
        <v>71</v>
      </c>
      <c r="C36" s="5" t="s">
        <v>8</v>
      </c>
      <c r="D36" s="5" t="n">
        <v>-141908</v>
      </c>
      <c r="E36" s="5" t="s">
        <v>114</v>
      </c>
      <c r="F36" s="5" t="n">
        <v>15</v>
      </c>
      <c r="G36" s="5"/>
      <c r="H36" s="5" t="s">
        <v>162</v>
      </c>
      <c r="I36" s="5" t="s">
        <v>116</v>
      </c>
      <c r="J36" s="5"/>
    </row>
    <row r="37" customFormat="false" ht="45.75" hidden="false" customHeight="true" outlineLevel="0" collapsed="false">
      <c r="A37" s="5" t="s">
        <v>163</v>
      </c>
      <c r="B37" s="5" t="s">
        <v>164</v>
      </c>
      <c r="C37" s="5" t="s">
        <v>7</v>
      </c>
      <c r="D37" s="5" t="n">
        <v>-2228571</v>
      </c>
      <c r="E37" s="5" t="s">
        <v>114</v>
      </c>
      <c r="F37" s="5" t="n">
        <v>10</v>
      </c>
      <c r="G37" s="5"/>
      <c r="H37" s="5" t="s">
        <v>165</v>
      </c>
      <c r="I37" s="5" t="s">
        <v>116</v>
      </c>
      <c r="J37" s="5" t="s">
        <v>166</v>
      </c>
    </row>
    <row r="38" customFormat="false" ht="23.25" hidden="false" customHeight="true" outlineLevel="0" collapsed="false">
      <c r="A38" s="5" t="s">
        <v>163</v>
      </c>
      <c r="B38" s="5" t="s">
        <v>164</v>
      </c>
      <c r="C38" s="5" t="s">
        <v>8</v>
      </c>
      <c r="D38" s="5" t="n">
        <v>-1072165</v>
      </c>
      <c r="E38" s="5" t="s">
        <v>114</v>
      </c>
      <c r="F38" s="5" t="n">
        <v>10</v>
      </c>
      <c r="G38" s="5"/>
      <c r="H38" s="5" t="s">
        <v>165</v>
      </c>
      <c r="I38" s="5" t="s">
        <v>116</v>
      </c>
      <c r="J38" s="5"/>
    </row>
    <row r="39" customFormat="false" ht="23.25" hidden="false" customHeight="true" outlineLevel="0" collapsed="false">
      <c r="A39" s="5" t="s">
        <v>167</v>
      </c>
      <c r="B39" s="5" t="s">
        <v>168</v>
      </c>
      <c r="C39" s="5" t="s">
        <v>7</v>
      </c>
      <c r="D39" s="5" t="n">
        <v>-1887042</v>
      </c>
      <c r="E39" s="5" t="s">
        <v>114</v>
      </c>
      <c r="F39" s="5" t="n">
        <v>10</v>
      </c>
      <c r="G39" s="5"/>
      <c r="H39" s="5" t="s">
        <v>169</v>
      </c>
      <c r="I39" s="5" t="s">
        <v>116</v>
      </c>
      <c r="J39" s="5"/>
    </row>
    <row r="40" customFormat="false" ht="23.25" hidden="false" customHeight="true" outlineLevel="0" collapsed="false">
      <c r="A40" s="5" t="s">
        <v>167</v>
      </c>
      <c r="B40" s="5" t="s">
        <v>168</v>
      </c>
      <c r="C40" s="5" t="s">
        <v>8</v>
      </c>
      <c r="D40" s="5" t="n">
        <v>-839153</v>
      </c>
      <c r="E40" s="5" t="s">
        <v>114</v>
      </c>
      <c r="F40" s="5" t="n">
        <v>10</v>
      </c>
      <c r="G40" s="5"/>
      <c r="H40" s="5" t="s">
        <v>169</v>
      </c>
      <c r="I40" s="5" t="s">
        <v>116</v>
      </c>
      <c r="J40" s="5"/>
    </row>
    <row r="41" customFormat="false" ht="23.25" hidden="false" customHeight="true" outlineLevel="0" collapsed="false">
      <c r="A41" s="5" t="s">
        <v>170</v>
      </c>
      <c r="B41" s="5" t="s">
        <v>171</v>
      </c>
      <c r="C41" s="5" t="s">
        <v>7</v>
      </c>
      <c r="D41" s="5" t="n">
        <v>1793906</v>
      </c>
      <c r="E41" s="5" t="s">
        <v>114</v>
      </c>
      <c r="F41" s="5" t="n">
        <v>11</v>
      </c>
      <c r="G41" s="5"/>
      <c r="H41" s="5" t="s">
        <v>172</v>
      </c>
      <c r="I41" s="5" t="s">
        <v>116</v>
      </c>
      <c r="J41" s="5"/>
    </row>
    <row r="42" customFormat="false" ht="23.25" hidden="false" customHeight="true" outlineLevel="0" collapsed="false">
      <c r="A42" s="5" t="s">
        <v>170</v>
      </c>
      <c r="B42" s="5" t="s">
        <v>171</v>
      </c>
      <c r="C42" s="5" t="s">
        <v>8</v>
      </c>
      <c r="D42" s="5" t="n">
        <v>1037719</v>
      </c>
      <c r="E42" s="5" t="s">
        <v>114</v>
      </c>
      <c r="F42" s="5" t="n">
        <v>11</v>
      </c>
      <c r="G42" s="5"/>
      <c r="H42" s="5" t="s">
        <v>172</v>
      </c>
      <c r="I42" s="5" t="s">
        <v>116</v>
      </c>
      <c r="J42" s="5"/>
    </row>
    <row r="43" customFormat="false" ht="23.25" hidden="false" customHeight="true" outlineLevel="0" collapsed="false">
      <c r="A43" s="5" t="s">
        <v>173</v>
      </c>
      <c r="B43" s="5" t="s">
        <v>174</v>
      </c>
      <c r="C43" s="5" t="s">
        <v>7</v>
      </c>
      <c r="D43" s="5" t="n">
        <v>-8863656</v>
      </c>
      <c r="E43" s="5" t="s">
        <v>114</v>
      </c>
      <c r="F43" s="5" t="n">
        <v>11</v>
      </c>
      <c r="G43" s="5"/>
      <c r="H43" s="5" t="s">
        <v>175</v>
      </c>
      <c r="I43" s="5" t="s">
        <v>116</v>
      </c>
      <c r="J43" s="5"/>
    </row>
    <row r="44" customFormat="false" ht="23.25" hidden="false" customHeight="true" outlineLevel="0" collapsed="false">
      <c r="A44" s="5" t="s">
        <v>173</v>
      </c>
      <c r="B44" s="5" t="s">
        <v>174</v>
      </c>
      <c r="C44" s="5" t="s">
        <v>8</v>
      </c>
      <c r="D44" s="5" t="n">
        <v>-6740481</v>
      </c>
      <c r="E44" s="5" t="s">
        <v>114</v>
      </c>
      <c r="F44" s="5" t="n">
        <v>11</v>
      </c>
      <c r="G44" s="5"/>
      <c r="H44" s="5" t="s">
        <v>175</v>
      </c>
      <c r="I44" s="5" t="s">
        <v>116</v>
      </c>
      <c r="J44" s="5"/>
    </row>
    <row r="45" customFormat="false" ht="23.25" hidden="false" customHeight="true" outlineLevel="0" collapsed="false">
      <c r="A45" s="5" t="s">
        <v>176</v>
      </c>
      <c r="B45" s="5" t="s">
        <v>177</v>
      </c>
      <c r="C45" s="5" t="s">
        <v>7</v>
      </c>
      <c r="D45" s="5" t="n">
        <v>4660131</v>
      </c>
      <c r="E45" s="5" t="s">
        <v>114</v>
      </c>
      <c r="F45" s="5" t="n">
        <v>11</v>
      </c>
      <c r="G45" s="5"/>
      <c r="H45" s="5" t="s">
        <v>178</v>
      </c>
      <c r="I45" s="5" t="s">
        <v>116</v>
      </c>
      <c r="J45" s="5"/>
    </row>
    <row r="46" customFormat="false" ht="23.25" hidden="false" customHeight="true" outlineLevel="0" collapsed="false">
      <c r="A46" s="5" t="s">
        <v>176</v>
      </c>
      <c r="B46" s="5" t="s">
        <v>177</v>
      </c>
      <c r="C46" s="5" t="s">
        <v>8</v>
      </c>
      <c r="D46" s="5" t="n">
        <v>3591337</v>
      </c>
      <c r="E46" s="5" t="s">
        <v>114</v>
      </c>
      <c r="F46" s="5" t="n">
        <v>11</v>
      </c>
      <c r="G46" s="5"/>
      <c r="H46" s="5" t="s">
        <v>178</v>
      </c>
      <c r="I46" s="5" t="s">
        <v>116</v>
      </c>
      <c r="J46" s="5"/>
    </row>
    <row r="47" customFormat="false" ht="23.25" hidden="false" customHeight="true" outlineLevel="0" collapsed="false">
      <c r="A47" s="5" t="s">
        <v>179</v>
      </c>
      <c r="B47" s="5" t="s">
        <v>180</v>
      </c>
      <c r="C47" s="5" t="s">
        <v>7</v>
      </c>
      <c r="D47" s="5" t="n">
        <v>16158047</v>
      </c>
      <c r="E47" s="5" t="s">
        <v>114</v>
      </c>
      <c r="F47" s="5" t="n">
        <v>11</v>
      </c>
      <c r="G47" s="5"/>
      <c r="H47" s="5" t="s">
        <v>181</v>
      </c>
      <c r="I47" s="5" t="s">
        <v>116</v>
      </c>
      <c r="J47" s="5"/>
    </row>
    <row r="48" customFormat="false" ht="23.25" hidden="false" customHeight="true" outlineLevel="0" collapsed="false">
      <c r="A48" s="5" t="s">
        <v>179</v>
      </c>
      <c r="B48" s="5" t="s">
        <v>180</v>
      </c>
      <c r="C48" s="5" t="s">
        <v>8</v>
      </c>
      <c r="D48" s="5" t="n">
        <v>15190941</v>
      </c>
      <c r="E48" s="5" t="s">
        <v>114</v>
      </c>
      <c r="F48" s="5" t="n">
        <v>11</v>
      </c>
      <c r="G48" s="5"/>
      <c r="H48" s="5" t="s">
        <v>181</v>
      </c>
      <c r="I48" s="5" t="s">
        <v>116</v>
      </c>
      <c r="J48" s="5"/>
    </row>
    <row r="49" customFormat="false" ht="34.5" hidden="false" customHeight="true" outlineLevel="0" collapsed="false">
      <c r="A49" s="5" t="s">
        <v>182</v>
      </c>
      <c r="B49" s="5" t="s">
        <v>183</v>
      </c>
      <c r="C49" s="5" t="s">
        <v>7</v>
      </c>
      <c r="D49" s="5" t="n">
        <v>118</v>
      </c>
      <c r="E49" s="5" t="s">
        <v>114</v>
      </c>
      <c r="F49" s="5" t="n">
        <v>25</v>
      </c>
      <c r="G49" s="5"/>
      <c r="H49" s="5" t="s">
        <v>184</v>
      </c>
      <c r="I49" s="5" t="s">
        <v>116</v>
      </c>
      <c r="J49" s="5"/>
    </row>
    <row r="50" customFormat="false" ht="34.5" hidden="false" customHeight="true" outlineLevel="0" collapsed="false">
      <c r="A50" s="5" t="s">
        <v>182</v>
      </c>
      <c r="B50" s="5" t="s">
        <v>183</v>
      </c>
      <c r="C50" s="5" t="s">
        <v>8</v>
      </c>
      <c r="D50" s="5" t="n">
        <v>131</v>
      </c>
      <c r="E50" s="5" t="s">
        <v>114</v>
      </c>
      <c r="F50" s="5" t="n">
        <v>25</v>
      </c>
      <c r="G50" s="5"/>
      <c r="H50" s="5" t="s">
        <v>184</v>
      </c>
      <c r="I50" s="5" t="s">
        <v>116</v>
      </c>
      <c r="J50" s="5"/>
    </row>
    <row r="51" customFormat="false" ht="23.25" hidden="false" customHeight="true" outlineLevel="0" collapsed="false">
      <c r="A51" s="5" t="s">
        <v>185</v>
      </c>
      <c r="B51" s="5" t="s">
        <v>186</v>
      </c>
      <c r="C51" s="5" t="s">
        <v>7</v>
      </c>
      <c r="D51" s="5" t="n">
        <v>7317780</v>
      </c>
      <c r="E51" s="5" t="s">
        <v>114</v>
      </c>
      <c r="F51" s="5" t="n">
        <v>25</v>
      </c>
      <c r="G51" s="5"/>
      <c r="H51" s="5" t="s">
        <v>187</v>
      </c>
      <c r="I51" s="5" t="s">
        <v>116</v>
      </c>
      <c r="J51" s="5"/>
    </row>
    <row r="52" customFormat="false" ht="23.25" hidden="false" customHeight="true" outlineLevel="0" collapsed="false">
      <c r="A52" s="5" t="s">
        <v>185</v>
      </c>
      <c r="B52" s="5" t="s">
        <v>186</v>
      </c>
      <c r="C52" s="5" t="s">
        <v>8</v>
      </c>
      <c r="D52" s="5" t="n">
        <v>7889718</v>
      </c>
      <c r="E52" s="5" t="s">
        <v>114</v>
      </c>
      <c r="F52" s="5" t="n">
        <v>25</v>
      </c>
      <c r="G52" s="5"/>
      <c r="H52" s="5" t="s">
        <v>187</v>
      </c>
      <c r="I52" s="5" t="s">
        <v>116</v>
      </c>
      <c r="J52" s="5"/>
    </row>
    <row r="53" customFormat="false" ht="90.75" hidden="false" customHeight="true" outlineLevel="0" collapsed="false">
      <c r="A53" s="5" t="s">
        <v>188</v>
      </c>
      <c r="B53" s="5" t="s">
        <v>189</v>
      </c>
      <c r="C53" s="5" t="s">
        <v>7</v>
      </c>
      <c r="D53" s="5" t="n">
        <v>1919375</v>
      </c>
      <c r="E53" s="5" t="s">
        <v>114</v>
      </c>
      <c r="F53" s="5" t="n">
        <v>34</v>
      </c>
      <c r="G53" s="5"/>
      <c r="H53" s="5" t="s">
        <v>190</v>
      </c>
      <c r="I53" s="5" t="s">
        <v>116</v>
      </c>
      <c r="J53" s="5" t="s">
        <v>191</v>
      </c>
    </row>
    <row r="54" customFormat="false" ht="57" hidden="false" customHeight="true" outlineLevel="0" collapsed="false">
      <c r="A54" s="5" t="s">
        <v>192</v>
      </c>
      <c r="B54" s="5" t="s">
        <v>193</v>
      </c>
      <c r="C54" s="5" t="s">
        <v>7</v>
      </c>
      <c r="D54" s="5" t="n">
        <v>1089375</v>
      </c>
      <c r="E54" s="5" t="s">
        <v>114</v>
      </c>
      <c r="F54" s="5" t="n">
        <v>34</v>
      </c>
      <c r="G54" s="5"/>
      <c r="H54" s="5" t="s">
        <v>194</v>
      </c>
      <c r="I54" s="5" t="s">
        <v>116</v>
      </c>
      <c r="J54" s="5"/>
    </row>
    <row r="55" customFormat="false" ht="34.5" hidden="false" customHeight="true" outlineLevel="0" collapsed="false">
      <c r="A55" s="5" t="s">
        <v>192</v>
      </c>
      <c r="B55" s="5" t="s">
        <v>195</v>
      </c>
      <c r="C55" s="5" t="s">
        <v>7</v>
      </c>
      <c r="D55" s="5" t="n">
        <v>830000</v>
      </c>
      <c r="E55" s="5" t="s">
        <v>114</v>
      </c>
      <c r="F55" s="5" t="n">
        <v>34</v>
      </c>
      <c r="G55" s="5"/>
      <c r="H55" s="5" t="s">
        <v>190</v>
      </c>
      <c r="I55" s="5" t="s">
        <v>116</v>
      </c>
      <c r="J55" s="5"/>
    </row>
    <row r="56" customFormat="false" ht="90.75" hidden="false" customHeight="true" outlineLevel="0" collapsed="false">
      <c r="A56" s="5" t="s">
        <v>188</v>
      </c>
      <c r="B56" s="5" t="s">
        <v>189</v>
      </c>
      <c r="C56" s="5" t="s">
        <v>8</v>
      </c>
      <c r="D56" s="5" t="n">
        <v>2075000</v>
      </c>
      <c r="E56" s="5" t="s">
        <v>114</v>
      </c>
      <c r="F56" s="5" t="n">
        <v>34</v>
      </c>
      <c r="G56" s="5"/>
      <c r="H56" s="5" t="s">
        <v>190</v>
      </c>
      <c r="I56" s="5" t="s">
        <v>116</v>
      </c>
      <c r="J56" s="5" t="s">
        <v>191</v>
      </c>
    </row>
    <row r="57" customFormat="false" ht="57" hidden="false" customHeight="true" outlineLevel="0" collapsed="false">
      <c r="A57" s="5" t="s">
        <v>192</v>
      </c>
      <c r="B57" s="5" t="s">
        <v>193</v>
      </c>
      <c r="C57" s="5" t="s">
        <v>8</v>
      </c>
      <c r="D57" s="5" t="n">
        <v>1245000</v>
      </c>
      <c r="E57" s="5" t="s">
        <v>114</v>
      </c>
      <c r="F57" s="5" t="n">
        <v>34</v>
      </c>
      <c r="G57" s="5"/>
      <c r="H57" s="5" t="s">
        <v>194</v>
      </c>
      <c r="I57" s="5" t="s">
        <v>116</v>
      </c>
      <c r="J57" s="5"/>
    </row>
    <row r="58" customFormat="false" ht="34.5" hidden="false" customHeight="true" outlineLevel="0" collapsed="false">
      <c r="A58" s="5" t="s">
        <v>192</v>
      </c>
      <c r="B58" s="5" t="s">
        <v>195</v>
      </c>
      <c r="C58" s="5" t="s">
        <v>8</v>
      </c>
      <c r="D58" s="5" t="n">
        <v>830000</v>
      </c>
      <c r="E58" s="5" t="s">
        <v>114</v>
      </c>
      <c r="F58" s="5" t="n">
        <v>34</v>
      </c>
      <c r="G58" s="5"/>
      <c r="H58" s="5" t="s">
        <v>190</v>
      </c>
      <c r="I58" s="5" t="s">
        <v>116</v>
      </c>
      <c r="J58" s="5"/>
    </row>
    <row r="59" customFormat="false" ht="34.5" hidden="false" customHeight="true" outlineLevel="0" collapsed="false">
      <c r="A59" s="5" t="s">
        <v>196</v>
      </c>
      <c r="B59" s="5" t="s">
        <v>197</v>
      </c>
      <c r="C59" s="5" t="s">
        <v>7</v>
      </c>
      <c r="D59" s="5" t="n">
        <v>1866776</v>
      </c>
      <c r="E59" s="5" t="s">
        <v>114</v>
      </c>
      <c r="F59" s="5" t="n">
        <v>33</v>
      </c>
      <c r="G59" s="5"/>
      <c r="H59" s="5" t="s">
        <v>198</v>
      </c>
      <c r="I59" s="5" t="s">
        <v>116</v>
      </c>
      <c r="J59" s="5"/>
    </row>
    <row r="60" customFormat="false" ht="34.5" hidden="false" customHeight="true" outlineLevel="0" collapsed="false">
      <c r="A60" s="5" t="s">
        <v>196</v>
      </c>
      <c r="B60" s="5" t="s">
        <v>197</v>
      </c>
      <c r="C60" s="5" t="s">
        <v>8</v>
      </c>
      <c r="D60" s="5" t="n">
        <v>1993711</v>
      </c>
      <c r="E60" s="5" t="s">
        <v>114</v>
      </c>
      <c r="F60" s="5" t="n">
        <v>33</v>
      </c>
      <c r="G60" s="5"/>
      <c r="H60" s="5" t="s">
        <v>198</v>
      </c>
      <c r="I60" s="5" t="s">
        <v>116</v>
      </c>
      <c r="J60" s="5"/>
    </row>
    <row r="61" customFormat="false" ht="34.5" hidden="false" customHeight="true" outlineLevel="0" collapsed="false">
      <c r="A61" s="5" t="s">
        <v>199</v>
      </c>
      <c r="B61" s="5" t="s">
        <v>200</v>
      </c>
      <c r="C61" s="5" t="s">
        <v>7</v>
      </c>
      <c r="D61" s="5" t="n">
        <v>52599</v>
      </c>
      <c r="E61" s="5" t="s">
        <v>114</v>
      </c>
      <c r="F61" s="5" t="n">
        <v>34</v>
      </c>
      <c r="G61" s="5"/>
      <c r="H61" s="5" t="s">
        <v>201</v>
      </c>
      <c r="I61" s="5" t="s">
        <v>116</v>
      </c>
      <c r="J61" s="5"/>
    </row>
    <row r="62" customFormat="false" ht="34.5" hidden="false" customHeight="true" outlineLevel="0" collapsed="false">
      <c r="A62" s="5" t="s">
        <v>199</v>
      </c>
      <c r="B62" s="5" t="s">
        <v>200</v>
      </c>
      <c r="C62" s="5" t="s">
        <v>8</v>
      </c>
      <c r="D62" s="5" t="n">
        <v>81289</v>
      </c>
      <c r="E62" s="5" t="s">
        <v>114</v>
      </c>
      <c r="F62" s="5" t="n">
        <v>34</v>
      </c>
      <c r="G62" s="5"/>
      <c r="H62" s="5" t="s">
        <v>201</v>
      </c>
      <c r="I62" s="5" t="s">
        <v>116</v>
      </c>
      <c r="J62" s="5"/>
    </row>
    <row r="63" customFormat="false" ht="34.5" hidden="false" customHeight="true" outlineLevel="0" collapsed="false">
      <c r="A63" s="5" t="s">
        <v>202</v>
      </c>
      <c r="B63" s="5" t="s">
        <v>203</v>
      </c>
      <c r="C63" s="5" t="s">
        <v>7</v>
      </c>
      <c r="D63" s="5" t="n">
        <v>622500</v>
      </c>
      <c r="E63" s="5" t="s">
        <v>114</v>
      </c>
      <c r="F63" s="5" t="n">
        <v>32</v>
      </c>
      <c r="G63" s="5"/>
      <c r="H63" s="5" t="s">
        <v>204</v>
      </c>
      <c r="I63" s="5" t="s">
        <v>116</v>
      </c>
      <c r="J63" s="5" t="s">
        <v>205</v>
      </c>
    </row>
    <row r="64" customFormat="false" ht="23.25" hidden="false" customHeight="true" outlineLevel="0" collapsed="false">
      <c r="A64" s="5" t="s">
        <v>206</v>
      </c>
      <c r="B64" s="5" t="s">
        <v>76</v>
      </c>
      <c r="C64" s="5" t="s">
        <v>7</v>
      </c>
      <c r="D64" s="5" t="n">
        <v>-155625</v>
      </c>
      <c r="E64" s="5" t="s">
        <v>114</v>
      </c>
      <c r="F64" s="5" t="n">
        <v>15</v>
      </c>
      <c r="G64" s="5"/>
      <c r="H64" s="5" t="s">
        <v>207</v>
      </c>
      <c r="I64" s="5" t="s">
        <v>116</v>
      </c>
      <c r="J64" s="5"/>
    </row>
    <row r="65" customFormat="false" ht="68.25" hidden="false" customHeight="true" outlineLevel="0" collapsed="false">
      <c r="A65" s="5" t="s">
        <v>208</v>
      </c>
      <c r="B65" s="5" t="s">
        <v>101</v>
      </c>
      <c r="C65" s="5" t="s">
        <v>7</v>
      </c>
      <c r="D65" s="5" t="n">
        <v>14677637</v>
      </c>
      <c r="E65" s="5" t="s">
        <v>114</v>
      </c>
      <c r="F65" s="5" t="n">
        <v>33</v>
      </c>
      <c r="G65" s="5"/>
      <c r="H65" s="5" t="s">
        <v>209</v>
      </c>
      <c r="I65" s="5" t="s">
        <v>116</v>
      </c>
      <c r="J65" s="5" t="s">
        <v>210</v>
      </c>
    </row>
    <row r="66" customFormat="false" ht="23.25" hidden="false" customHeight="true" outlineLevel="0" collapsed="false">
      <c r="A66" s="5" t="s">
        <v>211</v>
      </c>
      <c r="B66" s="5" t="s">
        <v>212</v>
      </c>
      <c r="C66" s="5" t="s">
        <v>7</v>
      </c>
      <c r="D66" s="5" t="n">
        <v>5266631</v>
      </c>
      <c r="E66" s="5" t="s">
        <v>114</v>
      </c>
      <c r="F66" s="5" t="n">
        <v>33</v>
      </c>
      <c r="G66" s="5"/>
      <c r="H66" s="5" t="s">
        <v>213</v>
      </c>
      <c r="I66" s="5" t="s">
        <v>116</v>
      </c>
      <c r="J66" s="5"/>
    </row>
    <row r="67" customFormat="false" ht="23.25" hidden="false" customHeight="true" outlineLevel="0" collapsed="false">
      <c r="A67" s="5" t="s">
        <v>211</v>
      </c>
      <c r="B67" s="5" t="s">
        <v>214</v>
      </c>
      <c r="C67" s="5" t="s">
        <v>7</v>
      </c>
      <c r="D67" s="5" t="n">
        <v>1523839</v>
      </c>
      <c r="E67" s="5" t="s">
        <v>114</v>
      </c>
      <c r="F67" s="5" t="n">
        <v>33</v>
      </c>
      <c r="G67" s="5"/>
      <c r="H67" s="5" t="s">
        <v>215</v>
      </c>
      <c r="I67" s="5" t="s">
        <v>116</v>
      </c>
      <c r="J67" s="5"/>
    </row>
    <row r="68" customFormat="false" ht="23.25" hidden="false" customHeight="true" outlineLevel="0" collapsed="false">
      <c r="A68" s="5" t="s">
        <v>211</v>
      </c>
      <c r="B68" s="5" t="s">
        <v>216</v>
      </c>
      <c r="C68" s="5" t="s">
        <v>7</v>
      </c>
      <c r="D68" s="5" t="n">
        <v>2903247</v>
      </c>
      <c r="E68" s="5" t="s">
        <v>114</v>
      </c>
      <c r="F68" s="5" t="n">
        <v>33</v>
      </c>
      <c r="G68" s="5"/>
      <c r="H68" s="5" t="s">
        <v>217</v>
      </c>
      <c r="I68" s="5" t="s">
        <v>116</v>
      </c>
      <c r="J68" s="5"/>
    </row>
    <row r="69" customFormat="false" ht="23.25" hidden="false" customHeight="true" outlineLevel="0" collapsed="false">
      <c r="A69" s="5" t="s">
        <v>211</v>
      </c>
      <c r="B69" s="5" t="s">
        <v>218</v>
      </c>
      <c r="C69" s="5" t="s">
        <v>7</v>
      </c>
      <c r="D69" s="5" t="n">
        <v>4983920</v>
      </c>
      <c r="E69" s="5" t="s">
        <v>114</v>
      </c>
      <c r="F69" s="5" t="n">
        <v>33</v>
      </c>
      <c r="G69" s="5"/>
      <c r="H69" s="5" t="s">
        <v>219</v>
      </c>
      <c r="I69" s="5" t="s">
        <v>116</v>
      </c>
      <c r="J69" s="5"/>
    </row>
    <row r="70" customFormat="false" ht="68.25" hidden="false" customHeight="true" outlineLevel="0" collapsed="false">
      <c r="A70" s="5" t="s">
        <v>208</v>
      </c>
      <c r="B70" s="5" t="s">
        <v>101</v>
      </c>
      <c r="C70" s="5" t="s">
        <v>8</v>
      </c>
      <c r="D70" s="5" t="n">
        <v>13352856</v>
      </c>
      <c r="E70" s="5" t="s">
        <v>114</v>
      </c>
      <c r="F70" s="5" t="n">
        <v>33</v>
      </c>
      <c r="G70" s="5"/>
      <c r="H70" s="5" t="s">
        <v>209</v>
      </c>
      <c r="I70" s="5" t="s">
        <v>116</v>
      </c>
      <c r="J70" s="5" t="s">
        <v>210</v>
      </c>
    </row>
    <row r="71" customFormat="false" ht="23.25" hidden="false" customHeight="true" outlineLevel="0" collapsed="false">
      <c r="A71" s="5" t="s">
        <v>211</v>
      </c>
      <c r="B71" s="5" t="s">
        <v>212</v>
      </c>
      <c r="C71" s="5" t="s">
        <v>8</v>
      </c>
      <c r="D71" s="5" t="n">
        <v>5266631</v>
      </c>
      <c r="E71" s="5" t="s">
        <v>114</v>
      </c>
      <c r="F71" s="5" t="n">
        <v>33</v>
      </c>
      <c r="G71" s="5"/>
      <c r="H71" s="5" t="s">
        <v>220</v>
      </c>
      <c r="I71" s="5" t="s">
        <v>116</v>
      </c>
      <c r="J71" s="5"/>
    </row>
    <row r="72" customFormat="false" ht="23.25" hidden="false" customHeight="true" outlineLevel="0" collapsed="false">
      <c r="A72" s="5" t="s">
        <v>211</v>
      </c>
      <c r="B72" s="5" t="s">
        <v>214</v>
      </c>
      <c r="C72" s="5" t="s">
        <v>8</v>
      </c>
      <c r="D72" s="5" t="n">
        <v>1523839</v>
      </c>
      <c r="E72" s="5" t="s">
        <v>114</v>
      </c>
      <c r="F72" s="5" t="n">
        <v>33</v>
      </c>
      <c r="G72" s="5"/>
      <c r="H72" s="5" t="s">
        <v>221</v>
      </c>
      <c r="I72" s="5" t="s">
        <v>116</v>
      </c>
      <c r="J72" s="5"/>
    </row>
    <row r="73" customFormat="false" ht="34.5" hidden="false" customHeight="true" outlineLevel="0" collapsed="false">
      <c r="A73" s="5" t="s">
        <v>211</v>
      </c>
      <c r="B73" s="5" t="s">
        <v>222</v>
      </c>
      <c r="C73" s="5" t="s">
        <v>8</v>
      </c>
      <c r="D73" s="5" t="n">
        <v>2483530</v>
      </c>
      <c r="E73" s="5" t="s">
        <v>114</v>
      </c>
      <c r="F73" s="5" t="n">
        <v>33</v>
      </c>
      <c r="G73" s="5"/>
      <c r="H73" s="5" t="s">
        <v>223</v>
      </c>
      <c r="I73" s="5" t="s">
        <v>116</v>
      </c>
      <c r="J73" s="5"/>
    </row>
    <row r="74" customFormat="false" ht="23.25" hidden="false" customHeight="true" outlineLevel="0" collapsed="false">
      <c r="A74" s="5" t="s">
        <v>211</v>
      </c>
      <c r="B74" s="5" t="s">
        <v>218</v>
      </c>
      <c r="C74" s="5" t="s">
        <v>8</v>
      </c>
      <c r="D74" s="5" t="n">
        <v>4078856</v>
      </c>
      <c r="E74" s="5" t="s">
        <v>114</v>
      </c>
      <c r="F74" s="5" t="n">
        <v>33</v>
      </c>
      <c r="G74" s="5"/>
      <c r="H74" s="5" t="s">
        <v>219</v>
      </c>
      <c r="I74" s="5" t="s">
        <v>116</v>
      </c>
      <c r="J74" s="5"/>
    </row>
    <row r="75" customFormat="false" ht="23.25" hidden="false" customHeight="true" outlineLevel="0" collapsed="false">
      <c r="A75" s="5" t="s">
        <v>224</v>
      </c>
      <c r="B75" s="5" t="s">
        <v>225</v>
      </c>
      <c r="C75" s="5" t="s">
        <v>7</v>
      </c>
      <c r="D75" s="5" t="n">
        <v>5266631</v>
      </c>
      <c r="E75" s="5" t="s">
        <v>114</v>
      </c>
      <c r="F75" s="5" t="n">
        <v>33</v>
      </c>
      <c r="G75" s="5"/>
      <c r="H75" s="5" t="s">
        <v>226</v>
      </c>
      <c r="I75" s="5" t="s">
        <v>116</v>
      </c>
      <c r="J75" s="5"/>
    </row>
    <row r="76" customFormat="false" ht="23.25" hidden="false" customHeight="true" outlineLevel="0" collapsed="false">
      <c r="A76" s="5" t="s">
        <v>227</v>
      </c>
      <c r="B76" s="5" t="s">
        <v>228</v>
      </c>
      <c r="C76" s="5" t="s">
        <v>7</v>
      </c>
      <c r="D76" s="5" t="n">
        <v>1523839</v>
      </c>
      <c r="E76" s="5" t="s">
        <v>114</v>
      </c>
      <c r="F76" s="5" t="n">
        <v>33</v>
      </c>
      <c r="G76" s="5"/>
      <c r="H76" s="5" t="s">
        <v>229</v>
      </c>
      <c r="I76" s="5" t="s">
        <v>116</v>
      </c>
      <c r="J76" s="5"/>
    </row>
    <row r="77" customFormat="false" ht="34.5" hidden="false" customHeight="true" outlineLevel="0" collapsed="false">
      <c r="A77" s="5" t="s">
        <v>230</v>
      </c>
      <c r="B77" s="5" t="s">
        <v>231</v>
      </c>
      <c r="C77" s="5" t="s">
        <v>7</v>
      </c>
      <c r="D77" s="5" t="n">
        <v>2903247</v>
      </c>
      <c r="E77" s="5" t="s">
        <v>114</v>
      </c>
      <c r="F77" s="5" t="n">
        <v>33</v>
      </c>
      <c r="G77" s="5"/>
      <c r="H77" s="5" t="s">
        <v>232</v>
      </c>
      <c r="I77" s="5" t="s">
        <v>116</v>
      </c>
      <c r="J77" s="5"/>
    </row>
    <row r="78" customFormat="false" ht="34.5" hidden="false" customHeight="true" outlineLevel="0" collapsed="false">
      <c r="A78" s="5" t="s">
        <v>233</v>
      </c>
      <c r="B78" s="5" t="s">
        <v>234</v>
      </c>
      <c r="C78" s="5" t="s">
        <v>7</v>
      </c>
      <c r="D78" s="5" t="n">
        <v>4047744</v>
      </c>
      <c r="E78" s="5" t="s">
        <v>114</v>
      </c>
      <c r="F78" s="5" t="n">
        <v>33</v>
      </c>
      <c r="G78" s="5"/>
      <c r="H78" s="5" t="s">
        <v>235</v>
      </c>
      <c r="I78" s="5" t="s">
        <v>116</v>
      </c>
      <c r="J78" s="5"/>
    </row>
    <row r="79" customFormat="false" ht="45.75" hidden="false" customHeight="true" outlineLevel="0" collapsed="false">
      <c r="A79" s="5" t="s">
        <v>236</v>
      </c>
      <c r="B79" s="5" t="s">
        <v>237</v>
      </c>
      <c r="C79" s="5" t="s">
        <v>7</v>
      </c>
      <c r="D79" s="5" t="n">
        <v>10756932</v>
      </c>
      <c r="E79" s="5" t="s">
        <v>114</v>
      </c>
      <c r="F79" s="5" t="n">
        <v>37</v>
      </c>
      <c r="G79" s="5"/>
      <c r="H79" s="5" t="s">
        <v>238</v>
      </c>
      <c r="I79" s="5" t="s">
        <v>116</v>
      </c>
      <c r="J79" s="5" t="s">
        <v>239</v>
      </c>
    </row>
    <row r="80" customFormat="false" ht="34.5" hidden="false" customHeight="true" outlineLevel="0" collapsed="false">
      <c r="A80" s="5" t="s">
        <v>240</v>
      </c>
      <c r="B80" s="5" t="s">
        <v>241</v>
      </c>
      <c r="C80" s="5" t="s">
        <v>7</v>
      </c>
      <c r="D80" s="5" t="n">
        <v>12623708</v>
      </c>
      <c r="E80" s="5" t="s">
        <v>114</v>
      </c>
      <c r="F80" s="5" t="n">
        <v>36</v>
      </c>
      <c r="G80" s="5"/>
      <c r="H80" s="5" t="s">
        <v>242</v>
      </c>
      <c r="I80" s="5" t="s">
        <v>116</v>
      </c>
      <c r="J80" s="5"/>
    </row>
    <row r="81" customFormat="false" ht="45.75" hidden="false" customHeight="true" outlineLevel="0" collapsed="false">
      <c r="A81" s="5" t="s">
        <v>243</v>
      </c>
      <c r="B81" s="5" t="s">
        <v>244</v>
      </c>
      <c r="C81" s="5" t="s">
        <v>7</v>
      </c>
      <c r="D81" s="5" t="n">
        <v>11560493</v>
      </c>
      <c r="E81" s="5" t="s">
        <v>114</v>
      </c>
      <c r="F81" s="5" t="n">
        <v>33</v>
      </c>
      <c r="G81" s="5"/>
      <c r="H81" s="5" t="s">
        <v>245</v>
      </c>
      <c r="I81" s="5" t="s">
        <v>116</v>
      </c>
      <c r="J81" s="5" t="s">
        <v>246</v>
      </c>
    </row>
    <row r="82" customFormat="false" ht="57" hidden="false" customHeight="true" outlineLevel="0" collapsed="false">
      <c r="A82" s="5" t="s">
        <v>247</v>
      </c>
      <c r="B82" s="5" t="s">
        <v>248</v>
      </c>
      <c r="C82" s="5" t="s">
        <v>8</v>
      </c>
      <c r="D82" s="5" t="n">
        <v>818775</v>
      </c>
      <c r="E82" s="5" t="s">
        <v>114</v>
      </c>
      <c r="F82" s="5" t="n">
        <v>27</v>
      </c>
      <c r="G82" s="5"/>
      <c r="H82" s="5" t="s">
        <v>249</v>
      </c>
      <c r="I82" s="5" t="s">
        <v>116</v>
      </c>
      <c r="J82" s="5" t="s">
        <v>250</v>
      </c>
    </row>
    <row r="83" customFormat="false" ht="34.5" hidden="false" customHeight="true" outlineLevel="0" collapsed="false">
      <c r="A83" s="5" t="s">
        <v>251</v>
      </c>
      <c r="B83" s="5" t="s">
        <v>252</v>
      </c>
      <c r="C83" s="5" t="s">
        <v>7</v>
      </c>
      <c r="D83" s="5" t="n">
        <v>548432</v>
      </c>
      <c r="E83" s="5" t="s">
        <v>114</v>
      </c>
      <c r="F83" s="5" t="n">
        <v>24</v>
      </c>
      <c r="G83" s="5"/>
      <c r="H83" s="5" t="s">
        <v>253</v>
      </c>
      <c r="I83" s="5" t="s">
        <v>116</v>
      </c>
      <c r="J83" s="5"/>
    </row>
    <row r="84" customFormat="false" ht="34.5" hidden="false" customHeight="true" outlineLevel="0" collapsed="false">
      <c r="A84" s="5" t="s">
        <v>251</v>
      </c>
      <c r="B84" s="5" t="s">
        <v>252</v>
      </c>
      <c r="C84" s="5" t="s">
        <v>8</v>
      </c>
      <c r="D84" s="5" t="n">
        <v>511076</v>
      </c>
      <c r="E84" s="5" t="s">
        <v>114</v>
      </c>
      <c r="F84" s="5" t="n">
        <v>24</v>
      </c>
      <c r="G84" s="5"/>
      <c r="H84" s="5" t="s">
        <v>253</v>
      </c>
      <c r="I84" s="5" t="s">
        <v>116</v>
      </c>
      <c r="J84" s="5"/>
    </row>
    <row r="85" customFormat="false" ht="57" hidden="false" customHeight="true" outlineLevel="0" collapsed="false">
      <c r="A85" s="5" t="s">
        <v>254</v>
      </c>
      <c r="B85" s="5" t="s">
        <v>255</v>
      </c>
      <c r="C85" s="5" t="s">
        <v>7</v>
      </c>
      <c r="D85" s="5" t="n">
        <v>1443615</v>
      </c>
      <c r="E85" s="5" t="s">
        <v>114</v>
      </c>
      <c r="F85" s="5" t="n">
        <v>15</v>
      </c>
      <c r="G85" s="5"/>
      <c r="H85" s="5" t="s">
        <v>256</v>
      </c>
      <c r="I85" s="5" t="s">
        <v>116</v>
      </c>
      <c r="J85" s="5"/>
    </row>
    <row r="86" customFormat="false" ht="57" hidden="false" customHeight="true" outlineLevel="0" collapsed="false">
      <c r="A86" s="5" t="s">
        <v>257</v>
      </c>
      <c r="B86" s="5" t="s">
        <v>70</v>
      </c>
      <c r="C86" s="5" t="s">
        <v>7</v>
      </c>
      <c r="D86" s="5" t="n">
        <v>2598144</v>
      </c>
      <c r="E86" s="5" t="s">
        <v>114</v>
      </c>
      <c r="F86" s="5" t="n">
        <v>15</v>
      </c>
      <c r="G86" s="5"/>
      <c r="H86" s="5" t="s">
        <v>258</v>
      </c>
      <c r="I86" s="5" t="s">
        <v>116</v>
      </c>
      <c r="J86" s="5"/>
    </row>
    <row r="87" customFormat="false" ht="34.5" hidden="false" customHeight="true" outlineLevel="0" collapsed="false">
      <c r="A87" s="5" t="s">
        <v>259</v>
      </c>
      <c r="B87" s="5" t="s">
        <v>260</v>
      </c>
      <c r="C87" s="5" t="s">
        <v>7</v>
      </c>
      <c r="D87" s="5" t="n">
        <v>3073619</v>
      </c>
      <c r="E87" s="5" t="s">
        <v>114</v>
      </c>
      <c r="F87" s="5" t="n">
        <v>30</v>
      </c>
      <c r="G87" s="5"/>
      <c r="H87" s="5" t="s">
        <v>261</v>
      </c>
      <c r="I87" s="5" t="s">
        <v>116</v>
      </c>
      <c r="J87" s="5"/>
    </row>
    <row r="88" customFormat="false" ht="34.5" hidden="false" customHeight="true" outlineLevel="0" collapsed="false">
      <c r="A88" s="5" t="s">
        <v>262</v>
      </c>
      <c r="B88" s="5" t="s">
        <v>263</v>
      </c>
      <c r="C88" s="5" t="s">
        <v>7</v>
      </c>
      <c r="D88" s="5" t="n">
        <v>1033746</v>
      </c>
      <c r="E88" s="5" t="s">
        <v>114</v>
      </c>
      <c r="F88" s="5" t="n">
        <v>23</v>
      </c>
      <c r="G88" s="5"/>
      <c r="H88" s="5" t="s">
        <v>264</v>
      </c>
      <c r="I88" s="5" t="s">
        <v>116</v>
      </c>
      <c r="J88" s="5"/>
    </row>
    <row r="89" customFormat="false" ht="34.5" hidden="false" customHeight="true" outlineLevel="0" collapsed="false">
      <c r="A89" s="5" t="s">
        <v>265</v>
      </c>
      <c r="B89" s="5" t="s">
        <v>266</v>
      </c>
      <c r="C89" s="5" t="s">
        <v>7</v>
      </c>
      <c r="D89" s="5" t="n">
        <v>520410</v>
      </c>
      <c r="E89" s="5" t="s">
        <v>114</v>
      </c>
      <c r="F89" s="5" t="n">
        <v>23</v>
      </c>
      <c r="G89" s="5"/>
      <c r="H89" s="5" t="s">
        <v>267</v>
      </c>
      <c r="I89" s="5" t="s">
        <v>116</v>
      </c>
      <c r="J89" s="5"/>
    </row>
    <row r="90" customFormat="false" ht="45.75" hidden="false" customHeight="true" outlineLevel="0" collapsed="false">
      <c r="A90" s="5" t="s">
        <v>268</v>
      </c>
      <c r="B90" s="5" t="s">
        <v>269</v>
      </c>
      <c r="C90" s="5" t="s">
        <v>7</v>
      </c>
      <c r="D90" s="5" t="n">
        <v>995834</v>
      </c>
      <c r="E90" s="5"/>
      <c r="F90" s="5"/>
      <c r="G90" s="5" t="s">
        <v>270</v>
      </c>
      <c r="H90" s="5"/>
      <c r="I90" s="5" t="s">
        <v>271</v>
      </c>
      <c r="J90" s="5"/>
    </row>
    <row r="91" customFormat="false" ht="57" hidden="false" customHeight="true" outlineLevel="0" collapsed="false">
      <c r="A91" s="5" t="s">
        <v>272</v>
      </c>
      <c r="B91" s="5" t="s">
        <v>273</v>
      </c>
      <c r="C91" s="5" t="s">
        <v>7</v>
      </c>
      <c r="D91" s="5" t="n">
        <v>100651</v>
      </c>
      <c r="E91" s="5"/>
      <c r="F91" s="5"/>
      <c r="G91" s="5" t="s">
        <v>274</v>
      </c>
      <c r="H91" s="5"/>
      <c r="I91" s="5" t="s">
        <v>271</v>
      </c>
      <c r="J91" s="5"/>
    </row>
    <row r="92" customFormat="false" ht="45.75" hidden="false" customHeight="true" outlineLevel="0" collapsed="false">
      <c r="A92" s="5" t="s">
        <v>275</v>
      </c>
      <c r="B92" s="5" t="s">
        <v>276</v>
      </c>
      <c r="C92" s="5" t="s">
        <v>7</v>
      </c>
      <c r="D92" s="5" t="n">
        <v>466875</v>
      </c>
      <c r="E92" s="5"/>
      <c r="F92" s="5"/>
      <c r="G92" s="5" t="s">
        <v>277</v>
      </c>
      <c r="H92" s="5"/>
      <c r="I92" s="5" t="s">
        <v>271</v>
      </c>
      <c r="J92" s="5"/>
    </row>
    <row r="93" customFormat="false" ht="90.75" hidden="false" customHeight="true" outlineLevel="0" collapsed="false">
      <c r="A93" s="5" t="s">
        <v>278</v>
      </c>
      <c r="B93" s="5" t="s">
        <v>279</v>
      </c>
      <c r="C93" s="5" t="s">
        <v>7</v>
      </c>
      <c r="D93" s="5" t="n">
        <v>10472173</v>
      </c>
      <c r="E93" s="5"/>
      <c r="F93" s="5"/>
      <c r="G93" s="5" t="s">
        <v>280</v>
      </c>
      <c r="H93" s="5"/>
      <c r="I93" s="5" t="s">
        <v>271</v>
      </c>
      <c r="J93" s="5"/>
    </row>
    <row r="94" customFormat="false" ht="45.75" hidden="false" customHeight="true" outlineLevel="0" collapsed="false">
      <c r="A94" s="5" t="s">
        <v>281</v>
      </c>
      <c r="B94" s="5" t="s">
        <v>282</v>
      </c>
      <c r="C94" s="5" t="s">
        <v>7</v>
      </c>
      <c r="D94" s="5" t="n">
        <v>0.9</v>
      </c>
      <c r="E94" s="5"/>
      <c r="F94" s="5"/>
      <c r="G94" s="5" t="s">
        <v>283</v>
      </c>
      <c r="H94" s="5"/>
      <c r="I94" s="5" t="s">
        <v>271</v>
      </c>
      <c r="J94" s="5"/>
    </row>
    <row r="95" customFormat="false" ht="34.5" hidden="false" customHeight="true" outlineLevel="0" collapsed="false">
      <c r="A95" s="5" t="s">
        <v>243</v>
      </c>
      <c r="B95" s="5" t="s">
        <v>284</v>
      </c>
      <c r="C95" s="5" t="s">
        <v>8</v>
      </c>
      <c r="D95" s="5" t="n">
        <v>11267711</v>
      </c>
      <c r="E95" s="5" t="s">
        <v>114</v>
      </c>
      <c r="F95" s="5" t="n">
        <v>33</v>
      </c>
      <c r="G95" s="5"/>
      <c r="H95" s="5" t="s">
        <v>245</v>
      </c>
      <c r="I95" s="5" t="s">
        <v>116</v>
      </c>
      <c r="J95" s="5"/>
    </row>
    <row r="96" customFormat="false" ht="34.5" hidden="false" customHeight="true" outlineLevel="0" collapsed="false">
      <c r="A96" s="5" t="s">
        <v>240</v>
      </c>
      <c r="B96" s="5" t="s">
        <v>285</v>
      </c>
      <c r="C96" s="5" t="s">
        <v>8</v>
      </c>
      <c r="D96" s="5" t="n">
        <v>12086486</v>
      </c>
      <c r="E96" s="5" t="s">
        <v>114</v>
      </c>
      <c r="F96" s="5" t="n">
        <v>36</v>
      </c>
      <c r="G96" s="5"/>
      <c r="H96" s="5" t="s">
        <v>286</v>
      </c>
      <c r="I96" s="5" t="s">
        <v>116</v>
      </c>
      <c r="J96" s="5"/>
    </row>
    <row r="97" customFormat="false" ht="34.5" hidden="false" customHeight="true" outlineLevel="0" collapsed="false">
      <c r="A97" s="5" t="s">
        <v>287</v>
      </c>
      <c r="B97" s="5" t="s">
        <v>77</v>
      </c>
      <c r="C97" s="5" t="s">
        <v>7</v>
      </c>
      <c r="D97" s="5" t="n">
        <v>756187</v>
      </c>
      <c r="E97" s="5" t="s">
        <v>114</v>
      </c>
      <c r="F97" s="5" t="n">
        <v>15</v>
      </c>
      <c r="G97" s="5"/>
      <c r="H97" s="5" t="s">
        <v>288</v>
      </c>
      <c r="I97" s="5" t="s">
        <v>116</v>
      </c>
      <c r="J97" s="5"/>
    </row>
    <row r="98" customFormat="false" ht="34.5" hidden="false" customHeight="true" outlineLevel="0" collapsed="false">
      <c r="A98" s="5" t="s">
        <v>289</v>
      </c>
      <c r="B98" s="5" t="s">
        <v>78</v>
      </c>
      <c r="C98" s="5" t="s">
        <v>7</v>
      </c>
      <c r="D98" s="5" t="n">
        <v>1037719</v>
      </c>
      <c r="E98" s="5" t="s">
        <v>114</v>
      </c>
      <c r="F98" s="5" t="n">
        <v>15</v>
      </c>
      <c r="G98" s="5"/>
      <c r="H98" s="5" t="s">
        <v>290</v>
      </c>
      <c r="I98" s="5" t="s">
        <v>116</v>
      </c>
      <c r="J98" s="5"/>
    </row>
    <row r="99" customFormat="false" ht="34.5" hidden="false" customHeight="true" outlineLevel="0" collapsed="false">
      <c r="A99" s="5" t="s">
        <v>291</v>
      </c>
      <c r="B99" s="5" t="s">
        <v>79</v>
      </c>
      <c r="C99" s="5" t="s">
        <v>7</v>
      </c>
      <c r="D99" s="5" t="n">
        <v>1793906</v>
      </c>
      <c r="E99" s="5" t="s">
        <v>114</v>
      </c>
      <c r="F99" s="5" t="n">
        <v>15</v>
      </c>
      <c r="G99" s="5"/>
      <c r="H99" s="5" t="s">
        <v>292</v>
      </c>
      <c r="I99" s="5" t="s">
        <v>116</v>
      </c>
      <c r="J99" s="5"/>
    </row>
    <row r="100" customFormat="false" ht="23.25" hidden="false" customHeight="true" outlineLevel="0" collapsed="false">
      <c r="A100" s="5" t="s">
        <v>293</v>
      </c>
      <c r="B100" s="5" t="s">
        <v>73</v>
      </c>
      <c r="C100" s="5" t="s">
        <v>7</v>
      </c>
      <c r="D100" s="5" t="n">
        <v>-61974</v>
      </c>
      <c r="E100" s="5" t="s">
        <v>114</v>
      </c>
      <c r="F100" s="5" t="n">
        <v>15</v>
      </c>
      <c r="G100" s="5"/>
      <c r="H100" s="5" t="s">
        <v>294</v>
      </c>
      <c r="I100" s="5" t="s">
        <v>116</v>
      </c>
      <c r="J100" s="5"/>
    </row>
    <row r="101" customFormat="false" ht="45.75" hidden="false" customHeight="true" outlineLevel="0" collapsed="false">
      <c r="A101" s="5" t="s">
        <v>295</v>
      </c>
      <c r="B101" s="5" t="s">
        <v>72</v>
      </c>
      <c r="C101" s="5" t="s">
        <v>7</v>
      </c>
      <c r="D101" s="5" t="n">
        <v>-1443615</v>
      </c>
      <c r="E101" s="5" t="s">
        <v>114</v>
      </c>
      <c r="F101" s="5" t="n">
        <v>15</v>
      </c>
      <c r="G101" s="5"/>
      <c r="H101" s="5" t="s">
        <v>256</v>
      </c>
      <c r="I101" s="5" t="s">
        <v>116</v>
      </c>
      <c r="J101" s="5"/>
    </row>
    <row r="102" customFormat="false" ht="45.75" hidden="false" customHeight="true" outlineLevel="0" collapsed="false">
      <c r="A102" s="5" t="s">
        <v>296</v>
      </c>
      <c r="B102" s="5" t="s">
        <v>297</v>
      </c>
      <c r="C102" s="5" t="s">
        <v>7</v>
      </c>
      <c r="D102" s="5" t="n">
        <v>-1505589</v>
      </c>
      <c r="E102" s="5" t="s">
        <v>114</v>
      </c>
      <c r="F102" s="5" t="n">
        <v>15</v>
      </c>
      <c r="G102" s="5"/>
      <c r="H102" s="5" t="s">
        <v>298</v>
      </c>
      <c r="I102" s="5" t="s">
        <v>116</v>
      </c>
      <c r="J102" s="5"/>
    </row>
    <row r="103" customFormat="false" ht="23.25" hidden="false" customHeight="true" outlineLevel="0" collapsed="false">
      <c r="A103" s="5" t="s">
        <v>299</v>
      </c>
      <c r="B103" s="5" t="s">
        <v>300</v>
      </c>
      <c r="C103" s="5" t="s">
        <v>7</v>
      </c>
      <c r="D103" s="5" t="n">
        <v>458652</v>
      </c>
      <c r="E103" s="5" t="s">
        <v>114</v>
      </c>
      <c r="F103" s="5" t="n">
        <v>36</v>
      </c>
      <c r="G103" s="5"/>
      <c r="H103" s="5" t="s">
        <v>301</v>
      </c>
      <c r="I103" s="5" t="s">
        <v>116</v>
      </c>
      <c r="J103" s="5"/>
    </row>
    <row r="104" customFormat="false" ht="23.25" hidden="false" customHeight="true" outlineLevel="0" collapsed="false">
      <c r="A104" s="5" t="s">
        <v>302</v>
      </c>
      <c r="B104" s="5" t="s">
        <v>303</v>
      </c>
      <c r="C104" s="5" t="s">
        <v>7</v>
      </c>
      <c r="D104" s="5" t="n">
        <v>595226</v>
      </c>
      <c r="E104" s="5" t="s">
        <v>114</v>
      </c>
      <c r="F104" s="5" t="n">
        <v>36</v>
      </c>
      <c r="G104" s="5"/>
      <c r="H104" s="5" t="s">
        <v>304</v>
      </c>
      <c r="I104" s="5" t="s">
        <v>116</v>
      </c>
      <c r="J104" s="5"/>
    </row>
    <row r="105" customFormat="false" ht="57" hidden="false" customHeight="true" outlineLevel="0" collapsed="false">
      <c r="A105" s="5" t="s">
        <v>305</v>
      </c>
      <c r="B105" s="5" t="s">
        <v>306</v>
      </c>
      <c r="C105" s="5" t="s">
        <v>7</v>
      </c>
      <c r="D105" s="5" t="n">
        <v>1053878</v>
      </c>
      <c r="E105" s="5"/>
      <c r="F105" s="5"/>
      <c r="G105" s="5" t="s">
        <v>307</v>
      </c>
      <c r="H105" s="5"/>
      <c r="I105" s="5" t="s">
        <v>271</v>
      </c>
      <c r="J105" s="5"/>
    </row>
    <row r="106" customFormat="false" ht="68.25" hidden="false" customHeight="true" outlineLevel="0" collapsed="false">
      <c r="A106" s="5" t="s">
        <v>308</v>
      </c>
      <c r="B106" s="5" t="s">
        <v>309</v>
      </c>
      <c r="C106" s="5" t="s">
        <v>7</v>
      </c>
      <c r="D106" s="5" t="n">
        <v>1544266</v>
      </c>
      <c r="E106" s="5"/>
      <c r="F106" s="5"/>
      <c r="G106" s="5" t="s">
        <v>310</v>
      </c>
      <c r="H106" s="5"/>
      <c r="I106" s="5" t="s">
        <v>271</v>
      </c>
      <c r="J106" s="5"/>
    </row>
    <row r="107" customFormat="false" ht="124.5" hidden="false" customHeight="true" outlineLevel="0" collapsed="false">
      <c r="A107" s="5" t="s">
        <v>311</v>
      </c>
      <c r="B107" s="5" t="s">
        <v>312</v>
      </c>
      <c r="C107" s="5" t="s">
        <v>7</v>
      </c>
      <c r="D107" s="5" t="n">
        <v>911812</v>
      </c>
      <c r="E107" s="5"/>
      <c r="F107" s="5"/>
      <c r="G107" s="5" t="s">
        <v>313</v>
      </c>
      <c r="H107" s="5"/>
      <c r="I107" s="5" t="s">
        <v>271</v>
      </c>
      <c r="J107" s="5"/>
    </row>
    <row r="108" customFormat="false" ht="45.75" hidden="false" customHeight="true" outlineLevel="0" collapsed="false">
      <c r="A108" s="5" t="s">
        <v>314</v>
      </c>
      <c r="B108" s="5" t="s">
        <v>315</v>
      </c>
      <c r="C108" s="5" t="s">
        <v>7</v>
      </c>
      <c r="D108" s="5" t="n">
        <v>1.6824</v>
      </c>
      <c r="E108" s="5"/>
      <c r="F108" s="5"/>
      <c r="G108" s="5" t="s">
        <v>316</v>
      </c>
      <c r="H108" s="5"/>
      <c r="I108" s="5" t="s">
        <v>271</v>
      </c>
      <c r="J108" s="5"/>
    </row>
    <row r="109" customFormat="false" ht="135.75" hidden="false" customHeight="true" outlineLevel="0" collapsed="false">
      <c r="A109" s="5" t="s">
        <v>317</v>
      </c>
      <c r="B109" s="5" t="s">
        <v>318</v>
      </c>
      <c r="C109" s="5" t="s">
        <v>7</v>
      </c>
      <c r="D109" s="5" t="n">
        <v>1452500</v>
      </c>
      <c r="E109" s="5"/>
      <c r="F109" s="5"/>
      <c r="G109" s="5" t="s">
        <v>319</v>
      </c>
      <c r="H109" s="5"/>
      <c r="I109" s="5" t="s">
        <v>271</v>
      </c>
      <c r="J109" s="5"/>
    </row>
    <row r="110" customFormat="false" ht="34.5" hidden="false" customHeight="true" outlineLevel="0" collapsed="false">
      <c r="A110" s="5" t="s">
        <v>320</v>
      </c>
      <c r="B110" s="5" t="s">
        <v>321</v>
      </c>
      <c r="C110" s="5" t="s">
        <v>7</v>
      </c>
      <c r="D110" s="5" t="n">
        <v>70550000</v>
      </c>
      <c r="E110" s="5"/>
      <c r="F110" s="5"/>
      <c r="G110" s="5" t="s">
        <v>322</v>
      </c>
      <c r="H110" s="5"/>
      <c r="I110" s="5" t="s">
        <v>271</v>
      </c>
      <c r="J110" s="5"/>
    </row>
    <row r="111" customFormat="false" ht="45.75" hidden="false" customHeight="true" outlineLevel="0" collapsed="false">
      <c r="A111" s="5" t="s">
        <v>323</v>
      </c>
      <c r="B111" s="5" t="s">
        <v>324</v>
      </c>
      <c r="C111" s="5" t="s">
        <v>7</v>
      </c>
      <c r="D111" s="5" t="n">
        <v>6.1</v>
      </c>
      <c r="E111" s="5"/>
      <c r="F111" s="5"/>
      <c r="G111" s="5" t="s">
        <v>325</v>
      </c>
      <c r="H111" s="5"/>
      <c r="I111" s="5" t="s">
        <v>271</v>
      </c>
      <c r="J111" s="5"/>
    </row>
    <row r="112" customFormat="false" ht="34.5" hidden="false" customHeight="true" outlineLevel="0" collapsed="false">
      <c r="A112" s="5" t="s">
        <v>326</v>
      </c>
      <c r="B112" s="5" t="s">
        <v>327</v>
      </c>
      <c r="C112" s="5" t="s">
        <v>7</v>
      </c>
      <c r="D112" s="5" t="n">
        <v>13695000</v>
      </c>
      <c r="E112" s="5"/>
      <c r="F112" s="5"/>
      <c r="G112" s="5" t="s">
        <v>328</v>
      </c>
      <c r="H112" s="5"/>
      <c r="I112" s="5" t="s">
        <v>271</v>
      </c>
      <c r="J112" s="5"/>
    </row>
    <row r="113" customFormat="false" ht="45.75" hidden="false" customHeight="true" outlineLevel="0" collapsed="false">
      <c r="A113" s="5" t="s">
        <v>329</v>
      </c>
      <c r="B113" s="5" t="s">
        <v>330</v>
      </c>
      <c r="C113" s="5" t="s">
        <v>7</v>
      </c>
      <c r="D113" s="5" t="n">
        <v>1.2</v>
      </c>
      <c r="E113" s="5"/>
      <c r="F113" s="5"/>
      <c r="G113" s="5" t="s">
        <v>331</v>
      </c>
      <c r="H113" s="5"/>
      <c r="I113" s="5" t="s">
        <v>271</v>
      </c>
      <c r="J113" s="5"/>
    </row>
    <row r="114" customFormat="false" ht="34.5" hidden="false" customHeight="true" outlineLevel="0" collapsed="false">
      <c r="A114" s="5" t="s">
        <v>332</v>
      </c>
      <c r="B114" s="5" t="s">
        <v>333</v>
      </c>
      <c r="C114" s="5" t="s">
        <v>7</v>
      </c>
      <c r="D114" s="5" t="n">
        <v>9693717</v>
      </c>
      <c r="E114" s="5" t="s">
        <v>114</v>
      </c>
      <c r="F114" s="5" t="n">
        <v>33</v>
      </c>
      <c r="G114" s="5"/>
      <c r="H114" s="5" t="s">
        <v>334</v>
      </c>
      <c r="I114" s="5" t="s">
        <v>116</v>
      </c>
      <c r="J114" s="5"/>
    </row>
    <row r="115" customFormat="false" ht="23.25" hidden="false" customHeight="true" outlineLevel="0" collapsed="false">
      <c r="A115" s="5" t="s">
        <v>335</v>
      </c>
      <c r="B115" s="5" t="s">
        <v>336</v>
      </c>
      <c r="C115" s="5" t="s">
        <v>7</v>
      </c>
      <c r="D115" s="5" t="n">
        <v>5266631</v>
      </c>
      <c r="E115" s="5" t="s">
        <v>114</v>
      </c>
      <c r="F115" s="5" t="n">
        <v>33</v>
      </c>
      <c r="G115" s="5"/>
      <c r="H115" s="5" t="s">
        <v>213</v>
      </c>
      <c r="I115" s="5" t="s">
        <v>116</v>
      </c>
      <c r="J115" s="5"/>
    </row>
    <row r="116" customFormat="false" ht="23.25" hidden="false" customHeight="true" outlineLevel="0" collapsed="false">
      <c r="A116" s="5" t="s">
        <v>335</v>
      </c>
      <c r="B116" s="5" t="s">
        <v>337</v>
      </c>
      <c r="C116" s="5" t="s">
        <v>7</v>
      </c>
      <c r="D116" s="5" t="n">
        <v>1523839</v>
      </c>
      <c r="E116" s="5" t="s">
        <v>114</v>
      </c>
      <c r="F116" s="5" t="n">
        <v>33</v>
      </c>
      <c r="G116" s="5"/>
      <c r="H116" s="5" t="s">
        <v>215</v>
      </c>
      <c r="I116" s="5" t="s">
        <v>116</v>
      </c>
      <c r="J116" s="5"/>
    </row>
    <row r="117" customFormat="false" ht="23.25" hidden="false" customHeight="true" outlineLevel="0" collapsed="false">
      <c r="A117" s="5" t="s">
        <v>335</v>
      </c>
      <c r="B117" s="5" t="s">
        <v>338</v>
      </c>
      <c r="C117" s="5" t="s">
        <v>7</v>
      </c>
      <c r="D117" s="5" t="n">
        <v>2903247</v>
      </c>
      <c r="E117" s="5" t="s">
        <v>114</v>
      </c>
      <c r="F117" s="5" t="n">
        <v>33</v>
      </c>
      <c r="G117" s="5"/>
      <c r="H117" s="5" t="s">
        <v>217</v>
      </c>
      <c r="I117" s="5" t="s">
        <v>116</v>
      </c>
      <c r="J117" s="5"/>
    </row>
    <row r="118" customFormat="false" ht="34.5" hidden="false" customHeight="true" outlineLevel="0" collapsed="false">
      <c r="A118" s="5" t="s">
        <v>339</v>
      </c>
      <c r="B118" s="5" t="s">
        <v>340</v>
      </c>
      <c r="C118" s="5" t="s">
        <v>7</v>
      </c>
      <c r="D118" s="5" t="n">
        <v>0.17</v>
      </c>
      <c r="E118" s="5"/>
      <c r="F118" s="5"/>
      <c r="G118" s="5" t="s">
        <v>341</v>
      </c>
      <c r="H118" s="5"/>
      <c r="I118" s="5" t="s">
        <v>271</v>
      </c>
      <c r="J118" s="5"/>
    </row>
    <row r="119" customFormat="false" ht="23.25" hidden="false" customHeight="true" outlineLevel="0" collapsed="false">
      <c r="A119" s="5" t="s">
        <v>257</v>
      </c>
      <c r="B119" s="5" t="s">
        <v>342</v>
      </c>
      <c r="C119" s="5" t="s">
        <v>8</v>
      </c>
      <c r="D119" s="5" t="n">
        <v>420598</v>
      </c>
      <c r="E119" s="5" t="s">
        <v>114</v>
      </c>
      <c r="F119" s="5" t="n">
        <v>15</v>
      </c>
      <c r="G119" s="5"/>
      <c r="H119" s="5" t="s">
        <v>258</v>
      </c>
      <c r="I119" s="5" t="s">
        <v>116</v>
      </c>
      <c r="J119" s="5"/>
    </row>
    <row r="120" customFormat="false" ht="45.75" hidden="false" customHeight="true" outlineLevel="0" collapsed="false">
      <c r="A120" s="5" t="s">
        <v>295</v>
      </c>
      <c r="B120" s="5" t="s">
        <v>72</v>
      </c>
      <c r="C120" s="5" t="s">
        <v>8</v>
      </c>
      <c r="D120" s="5" t="n">
        <v>-1546520</v>
      </c>
      <c r="E120" s="5" t="s">
        <v>114</v>
      </c>
      <c r="F120" s="5" t="n">
        <v>15</v>
      </c>
      <c r="G120" s="5"/>
      <c r="H120" s="5" t="s">
        <v>256</v>
      </c>
      <c r="I120" s="5" t="s">
        <v>116</v>
      </c>
      <c r="J120" s="5"/>
    </row>
    <row r="121" customFormat="false" ht="23.25" hidden="false" customHeight="true" outlineLevel="0" collapsed="false">
      <c r="A121" s="5" t="s">
        <v>293</v>
      </c>
      <c r="B121" s="5" t="s">
        <v>73</v>
      </c>
      <c r="C121" s="5" t="s">
        <v>8</v>
      </c>
      <c r="D121" s="5" t="n">
        <v>-35326</v>
      </c>
      <c r="E121" s="5" t="s">
        <v>114</v>
      </c>
      <c r="F121" s="5" t="n">
        <v>15</v>
      </c>
      <c r="G121" s="5"/>
      <c r="H121" s="5" t="s">
        <v>294</v>
      </c>
      <c r="I121" s="5" t="s">
        <v>116</v>
      </c>
      <c r="J121" s="5"/>
    </row>
    <row r="122" customFormat="false" ht="23.25" hidden="false" customHeight="true" outlineLevel="0" collapsed="false">
      <c r="A122" s="5" t="s">
        <v>206</v>
      </c>
      <c r="B122" s="5" t="s">
        <v>76</v>
      </c>
      <c r="C122" s="5" t="s">
        <v>8</v>
      </c>
      <c r="D122" s="5" t="n">
        <v>-222331</v>
      </c>
      <c r="E122" s="5" t="s">
        <v>114</v>
      </c>
      <c r="F122" s="5" t="n">
        <v>15</v>
      </c>
      <c r="G122" s="5"/>
      <c r="H122" s="5" t="s">
        <v>343</v>
      </c>
      <c r="I122" s="5" t="s">
        <v>116</v>
      </c>
      <c r="J122" s="5"/>
    </row>
    <row r="123" customFormat="false" ht="34.5" hidden="false" customHeight="true" outlineLevel="0" collapsed="false">
      <c r="A123" s="5" t="s">
        <v>287</v>
      </c>
      <c r="B123" s="5" t="s">
        <v>77</v>
      </c>
      <c r="C123" s="5" t="s">
        <v>8</v>
      </c>
      <c r="D123" s="5" t="n">
        <v>-781558</v>
      </c>
      <c r="E123" s="5" t="s">
        <v>114</v>
      </c>
      <c r="F123" s="5" t="n">
        <v>15</v>
      </c>
      <c r="G123" s="5"/>
      <c r="H123" s="5" t="s">
        <v>288</v>
      </c>
      <c r="I123" s="5" t="s">
        <v>116</v>
      </c>
      <c r="J123" s="5"/>
    </row>
    <row r="124" customFormat="false" ht="34.5" hidden="false" customHeight="true" outlineLevel="0" collapsed="false">
      <c r="A124" s="5" t="s">
        <v>289</v>
      </c>
      <c r="B124" s="5" t="s">
        <v>78</v>
      </c>
      <c r="C124" s="5" t="s">
        <v>8</v>
      </c>
      <c r="D124" s="5" t="n">
        <v>1819277</v>
      </c>
      <c r="E124" s="5" t="s">
        <v>114</v>
      </c>
      <c r="F124" s="5" t="n">
        <v>15</v>
      </c>
      <c r="G124" s="5"/>
      <c r="H124" s="5" t="s">
        <v>290</v>
      </c>
      <c r="I124" s="5" t="s">
        <v>116</v>
      </c>
      <c r="J124" s="5"/>
    </row>
    <row r="125" customFormat="false" ht="34.5" hidden="false" customHeight="true" outlineLevel="0" collapsed="false">
      <c r="A125" s="5" t="s">
        <v>291</v>
      </c>
      <c r="B125" s="5" t="s">
        <v>79</v>
      </c>
      <c r="C125" s="5" t="s">
        <v>8</v>
      </c>
      <c r="D125" s="5" t="n">
        <v>1037719</v>
      </c>
      <c r="E125" s="5" t="s">
        <v>114</v>
      </c>
      <c r="F125" s="5" t="n">
        <v>15</v>
      </c>
      <c r="G125" s="5"/>
      <c r="H125" s="5" t="s">
        <v>344</v>
      </c>
      <c r="I125" s="5" t="s">
        <v>116</v>
      </c>
      <c r="J125" s="5"/>
    </row>
    <row r="126" customFormat="false" ht="23.25" hidden="false" customHeight="true" outlineLevel="0" collapsed="false">
      <c r="A126" s="5" t="s">
        <v>345</v>
      </c>
      <c r="B126" s="5" t="s">
        <v>74</v>
      </c>
      <c r="C126" s="5" t="s">
        <v>8</v>
      </c>
      <c r="D126" s="5" t="n">
        <v>743929</v>
      </c>
      <c r="E126" s="5" t="s">
        <v>114</v>
      </c>
      <c r="F126" s="5" t="n">
        <v>15</v>
      </c>
      <c r="G126" s="5"/>
      <c r="H126" s="5" t="s">
        <v>346</v>
      </c>
      <c r="I126" s="5" t="s">
        <v>116</v>
      </c>
      <c r="J126" s="5"/>
    </row>
    <row r="127" customFormat="false" ht="202.5" hidden="false" customHeight="true" outlineLevel="0" collapsed="false">
      <c r="A127" s="5" t="s">
        <v>347</v>
      </c>
      <c r="B127" s="5" t="s">
        <v>348</v>
      </c>
      <c r="C127" s="5" t="s">
        <v>7</v>
      </c>
      <c r="D127" s="5" t="n">
        <v>15804579</v>
      </c>
      <c r="E127" s="5"/>
      <c r="F127" s="5"/>
      <c r="G127" s="5" t="s">
        <v>349</v>
      </c>
      <c r="H127" s="5"/>
      <c r="I127" s="5" t="s">
        <v>271</v>
      </c>
      <c r="J127" s="5"/>
    </row>
    <row r="128" customFormat="false" ht="180" hidden="false" customHeight="true" outlineLevel="0" collapsed="false">
      <c r="A128" s="5" t="s">
        <v>350</v>
      </c>
      <c r="B128" s="5" t="s">
        <v>351</v>
      </c>
      <c r="C128" s="5" t="s">
        <v>7</v>
      </c>
      <c r="D128" s="5" t="n">
        <v>17789140</v>
      </c>
      <c r="E128" s="5"/>
      <c r="F128" s="5"/>
      <c r="G128" s="5" t="s">
        <v>352</v>
      </c>
      <c r="H128" s="5"/>
      <c r="I128" s="5" t="s">
        <v>271</v>
      </c>
      <c r="J128" s="5"/>
    </row>
    <row r="129" customFormat="false" ht="45.75" hidden="false" customHeight="true" outlineLevel="0" collapsed="false">
      <c r="A129" s="5" t="s">
        <v>353</v>
      </c>
      <c r="B129" s="5" t="s">
        <v>354</v>
      </c>
      <c r="C129" s="5" t="s">
        <v>7</v>
      </c>
      <c r="D129" s="5" t="n">
        <v>13741396</v>
      </c>
      <c r="E129" s="5"/>
      <c r="F129" s="5"/>
      <c r="G129" s="5" t="s">
        <v>355</v>
      </c>
      <c r="H129" s="5"/>
      <c r="I129" s="5" t="s">
        <v>271</v>
      </c>
      <c r="J129" s="5"/>
    </row>
    <row r="130" customFormat="false" ht="23.25" hidden="false" customHeight="true" outlineLevel="0" collapsed="false">
      <c r="A130" s="5" t="s">
        <v>345</v>
      </c>
      <c r="B130" s="5" t="s">
        <v>74</v>
      </c>
      <c r="C130" s="5" t="s">
        <v>7</v>
      </c>
      <c r="D130" s="5" t="n">
        <v>0</v>
      </c>
      <c r="E130" s="5"/>
      <c r="F130" s="5"/>
      <c r="G130" s="5" t="s">
        <v>356</v>
      </c>
      <c r="H130" s="5"/>
      <c r="I130" s="5" t="s">
        <v>271</v>
      </c>
      <c r="J130" s="5"/>
    </row>
    <row r="131" customFormat="false" ht="90.75" hidden="false" customHeight="true" outlineLevel="0" collapsed="false">
      <c r="A131" s="5" t="s">
        <v>357</v>
      </c>
      <c r="B131" s="5" t="s">
        <v>358</v>
      </c>
      <c r="C131" s="5" t="s">
        <v>7</v>
      </c>
      <c r="D131" s="5" t="n">
        <v>0.0833</v>
      </c>
      <c r="E131" s="5"/>
      <c r="F131" s="5"/>
      <c r="G131" s="5" t="s">
        <v>359</v>
      </c>
      <c r="H131" s="5"/>
      <c r="I131" s="5" t="s">
        <v>271</v>
      </c>
      <c r="J131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0" min="1" style="1" width="18"/>
    <col collapsed="false" customWidth="true" hidden="false" outlineLevel="0" max="11" min="11" style="1" width="60"/>
  </cols>
  <sheetData>
    <row r="1" customFormat="false" ht="15" hidden="false" customHeight="true" outlineLevel="0" collapsed="false">
      <c r="A1" s="4" t="s">
        <v>360</v>
      </c>
      <c r="B1" s="4" t="s">
        <v>361</v>
      </c>
      <c r="C1" s="4" t="s">
        <v>362</v>
      </c>
      <c r="D1" s="4" t="s">
        <v>81</v>
      </c>
      <c r="E1" s="4" t="s">
        <v>363</v>
      </c>
      <c r="F1" s="4" t="s">
        <v>364</v>
      </c>
      <c r="G1" s="4" t="s">
        <v>365</v>
      </c>
      <c r="H1" s="4" t="s">
        <v>366</v>
      </c>
      <c r="I1" s="4" t="s">
        <v>108</v>
      </c>
      <c r="J1" s="4" t="s">
        <v>367</v>
      </c>
      <c r="K1" s="4" t="s">
        <v>110</v>
      </c>
    </row>
    <row r="2" customFormat="false" ht="34.5" hidden="false" customHeight="true" outlineLevel="0" collapsed="false">
      <c r="A2" s="5" t="s">
        <v>368</v>
      </c>
      <c r="B2" s="5" t="s">
        <v>369</v>
      </c>
      <c r="C2" s="5" t="s">
        <v>370</v>
      </c>
      <c r="D2" s="5" t="n">
        <v>1089375</v>
      </c>
      <c r="E2" s="5" t="s">
        <v>371</v>
      </c>
      <c r="F2" s="5" t="s">
        <v>372</v>
      </c>
      <c r="G2" s="5" t="s">
        <v>373</v>
      </c>
      <c r="H2" s="5" t="s">
        <v>374</v>
      </c>
      <c r="I2" s="5" t="s">
        <v>375</v>
      </c>
      <c r="J2" s="5"/>
      <c r="K2" s="5" t="s">
        <v>194</v>
      </c>
    </row>
    <row r="3" customFormat="false" ht="34.5" hidden="false" customHeight="true" outlineLevel="0" collapsed="false">
      <c r="A3" s="5" t="s">
        <v>90</v>
      </c>
      <c r="B3" s="5" t="s">
        <v>369</v>
      </c>
      <c r="C3" s="5" t="s">
        <v>370</v>
      </c>
      <c r="D3" s="5" t="n">
        <v>830000</v>
      </c>
      <c r="E3" s="5" t="s">
        <v>376</v>
      </c>
      <c r="F3" s="5" t="s">
        <v>372</v>
      </c>
      <c r="G3" s="5" t="s">
        <v>377</v>
      </c>
      <c r="H3" s="5" t="s">
        <v>374</v>
      </c>
      <c r="I3" s="5" t="s">
        <v>375</v>
      </c>
      <c r="J3" s="5"/>
      <c r="K3" s="5" t="s">
        <v>190</v>
      </c>
    </row>
    <row r="4" customFormat="false" ht="45.75" hidden="false" customHeight="true" outlineLevel="0" collapsed="false">
      <c r="A4" s="5" t="s">
        <v>378</v>
      </c>
      <c r="B4" s="5" t="s">
        <v>379</v>
      </c>
      <c r="C4" s="5" t="s">
        <v>380</v>
      </c>
      <c r="D4" s="5" t="n">
        <v>5266631</v>
      </c>
      <c r="E4" s="5" t="s">
        <v>381</v>
      </c>
      <c r="F4" s="5" t="s">
        <v>382</v>
      </c>
      <c r="G4" s="5" t="s">
        <v>383</v>
      </c>
      <c r="H4" s="5" t="s">
        <v>384</v>
      </c>
      <c r="I4" s="5" t="s">
        <v>385</v>
      </c>
      <c r="J4" s="5"/>
      <c r="K4" s="5" t="s">
        <v>226</v>
      </c>
    </row>
    <row r="5" customFormat="false" ht="45.75" hidden="false" customHeight="true" outlineLevel="0" collapsed="false">
      <c r="A5" s="5" t="s">
        <v>386</v>
      </c>
      <c r="B5" s="5" t="s">
        <v>379</v>
      </c>
      <c r="C5" s="5" t="s">
        <v>380</v>
      </c>
      <c r="D5" s="5" t="n">
        <v>1523839</v>
      </c>
      <c r="E5" s="5" t="s">
        <v>387</v>
      </c>
      <c r="F5" s="5" t="s">
        <v>382</v>
      </c>
      <c r="G5" s="5" t="s">
        <v>383</v>
      </c>
      <c r="H5" s="5" t="s">
        <v>384</v>
      </c>
      <c r="I5" s="5" t="s">
        <v>385</v>
      </c>
      <c r="J5" s="5"/>
      <c r="K5" s="5" t="s">
        <v>229</v>
      </c>
    </row>
    <row r="6" customFormat="false" ht="45.75" hidden="false" customHeight="true" outlineLevel="0" collapsed="false">
      <c r="A6" s="5" t="s">
        <v>388</v>
      </c>
      <c r="B6" s="5" t="s">
        <v>379</v>
      </c>
      <c r="C6" s="5" t="s">
        <v>380</v>
      </c>
      <c r="D6" s="5" t="n">
        <v>2903247</v>
      </c>
      <c r="E6" s="5" t="s">
        <v>389</v>
      </c>
      <c r="F6" s="5" t="s">
        <v>382</v>
      </c>
      <c r="G6" s="5" t="s">
        <v>390</v>
      </c>
      <c r="H6" s="5" t="s">
        <v>384</v>
      </c>
      <c r="I6" s="5" t="s">
        <v>385</v>
      </c>
      <c r="J6" s="5"/>
      <c r="K6" s="5" t="s">
        <v>232</v>
      </c>
    </row>
    <row r="7" customFormat="false" ht="45.75" hidden="false" customHeight="true" outlineLevel="0" collapsed="false">
      <c r="A7" s="5" t="s">
        <v>218</v>
      </c>
      <c r="B7" s="5" t="s">
        <v>379</v>
      </c>
      <c r="C7" s="5" t="s">
        <v>380</v>
      </c>
      <c r="D7" s="5" t="n">
        <v>4983920</v>
      </c>
      <c r="E7" s="5" t="s">
        <v>391</v>
      </c>
      <c r="F7" s="5" t="s">
        <v>392</v>
      </c>
      <c r="G7" s="5" t="s">
        <v>393</v>
      </c>
      <c r="H7" s="5" t="s">
        <v>394</v>
      </c>
      <c r="I7" s="5" t="s">
        <v>385</v>
      </c>
      <c r="J7" s="5"/>
      <c r="K7" s="5" t="s">
        <v>209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5" min="1" style="1" width="18"/>
  </cols>
  <sheetData>
    <row r="1" customFormat="false" ht="15" hidden="false" customHeight="true" outlineLevel="0" collapsed="false">
      <c r="A1" s="4" t="s">
        <v>395</v>
      </c>
      <c r="B1" s="4" t="s">
        <v>396</v>
      </c>
      <c r="C1" s="4" t="s">
        <v>397</v>
      </c>
      <c r="D1" s="4" t="s">
        <v>398</v>
      </c>
      <c r="E1" s="4" t="s">
        <v>69</v>
      </c>
    </row>
    <row r="2" customFormat="false" ht="23.25" hidden="false" customHeight="true" outlineLevel="0" collapsed="false">
      <c r="A2" s="5" t="s">
        <v>399</v>
      </c>
      <c r="B2" s="5" t="s">
        <v>400</v>
      </c>
      <c r="C2" s="5" t="s">
        <v>401</v>
      </c>
      <c r="D2" s="5"/>
      <c r="E2" s="5" t="s">
        <v>402</v>
      </c>
    </row>
    <row r="3" customFormat="false" ht="23.25" hidden="false" customHeight="true" outlineLevel="0" collapsed="false">
      <c r="A3" s="5" t="s">
        <v>399</v>
      </c>
      <c r="B3" s="5" t="s">
        <v>403</v>
      </c>
      <c r="C3" s="5" t="s">
        <v>401</v>
      </c>
      <c r="D3" s="5"/>
      <c r="E3" s="5" t="s">
        <v>402</v>
      </c>
    </row>
    <row r="4" customFormat="false" ht="23.25" hidden="false" customHeight="true" outlineLevel="0" collapsed="false">
      <c r="A4" s="5" t="s">
        <v>399</v>
      </c>
      <c r="B4" s="5" t="s">
        <v>404</v>
      </c>
      <c r="C4" s="5" t="s">
        <v>401</v>
      </c>
      <c r="D4" s="5"/>
      <c r="E4" s="5" t="s">
        <v>402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3" min="1" style="1" width="18"/>
  </cols>
  <sheetData>
    <row r="1" customFormat="false" ht="15" hidden="false" customHeight="true" outlineLevel="0" collapsed="false">
      <c r="A1" s="4" t="s">
        <v>89</v>
      </c>
      <c r="B1" s="4" t="s">
        <v>405</v>
      </c>
      <c r="C1" s="4" t="s">
        <v>69</v>
      </c>
    </row>
    <row r="2" customFormat="false" ht="102" hidden="false" customHeight="true" outlineLevel="0" collapsed="false">
      <c r="A2" s="5" t="s">
        <v>406</v>
      </c>
      <c r="B2" s="5" t="s">
        <v>407</v>
      </c>
      <c r="C2" s="5" t="s">
        <v>402</v>
      </c>
    </row>
    <row r="3" customFormat="false" ht="147" hidden="false" customHeight="true" outlineLevel="0" collapsed="false">
      <c r="A3" s="5" t="s">
        <v>408</v>
      </c>
      <c r="B3" s="5" t="s">
        <v>409</v>
      </c>
      <c r="C3" s="5" t="s">
        <v>402</v>
      </c>
    </row>
    <row r="4" customFormat="false" ht="57" hidden="false" customHeight="true" outlineLevel="0" collapsed="false">
      <c r="A4" s="5" t="s">
        <v>410</v>
      </c>
      <c r="B4" s="5" t="s">
        <v>411</v>
      </c>
      <c r="C4" s="5" t="s">
        <v>402</v>
      </c>
    </row>
    <row r="5" customFormat="false" ht="68.25" hidden="false" customHeight="true" outlineLevel="0" collapsed="false">
      <c r="A5" s="5" t="s">
        <v>412</v>
      </c>
      <c r="B5" s="5" t="s">
        <v>413</v>
      </c>
      <c r="C5" s="5" t="s">
        <v>402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8"/>
    <col collapsed="false" customWidth="true" hidden="false" outlineLevel="0" max="3" min="2" style="1" width="60"/>
    <col collapsed="false" customWidth="true" hidden="false" outlineLevel="0" max="5" min="4" style="1" width="18"/>
  </cols>
  <sheetData>
    <row r="1" customFormat="false" ht="15" hidden="false" customHeight="true" outlineLevel="0" collapsed="false">
      <c r="A1" s="4" t="s">
        <v>414</v>
      </c>
      <c r="B1" s="4" t="s">
        <v>415</v>
      </c>
      <c r="C1" s="4" t="s">
        <v>416</v>
      </c>
      <c r="D1" s="4" t="s">
        <v>69</v>
      </c>
      <c r="E1" s="4" t="s">
        <v>367</v>
      </c>
    </row>
    <row r="2" customFormat="false" ht="34.5" hidden="false" customHeight="true" outlineLevel="0" collapsed="false">
      <c r="A2" s="5" t="n">
        <v>1</v>
      </c>
      <c r="B2" s="5" t="s">
        <v>417</v>
      </c>
      <c r="C2" s="5" t="s">
        <v>418</v>
      </c>
      <c r="D2" s="5" t="s">
        <v>19</v>
      </c>
      <c r="E2" s="5"/>
    </row>
    <row r="3" customFormat="false" ht="34.5" hidden="false" customHeight="true" outlineLevel="0" collapsed="false">
      <c r="A3" s="5" t="n">
        <v>2</v>
      </c>
      <c r="B3" s="5" t="s">
        <v>419</v>
      </c>
      <c r="C3" s="5" t="s">
        <v>420</v>
      </c>
      <c r="D3" s="5" t="s">
        <v>21</v>
      </c>
      <c r="E3" s="5"/>
    </row>
    <row r="4" customFormat="false" ht="23.25" hidden="false" customHeight="true" outlineLevel="0" collapsed="false">
      <c r="A4" s="5" t="n">
        <v>3</v>
      </c>
      <c r="B4" s="5" t="s">
        <v>421</v>
      </c>
      <c r="C4" s="5" t="s">
        <v>422</v>
      </c>
      <c r="D4" s="5" t="s">
        <v>423</v>
      </c>
      <c r="E4" s="5"/>
    </row>
    <row r="5" customFormat="false" ht="34.5" hidden="false" customHeight="true" outlineLevel="0" collapsed="false">
      <c r="A5" s="5" t="n">
        <v>4</v>
      </c>
      <c r="B5" s="5" t="s">
        <v>424</v>
      </c>
      <c r="C5" s="5" t="s">
        <v>425</v>
      </c>
      <c r="D5" s="5" t="s">
        <v>14</v>
      </c>
      <c r="E5" s="5"/>
    </row>
    <row r="6" customFormat="false" ht="34.5" hidden="false" customHeight="true" outlineLevel="0" collapsed="false">
      <c r="A6" s="5" t="n">
        <v>5</v>
      </c>
      <c r="B6" s="5" t="s">
        <v>426</v>
      </c>
      <c r="C6" s="5" t="s">
        <v>427</v>
      </c>
      <c r="D6" s="5" t="s">
        <v>27</v>
      </c>
      <c r="E6" s="5"/>
    </row>
    <row r="7" customFormat="false" ht="45.75" hidden="false" customHeight="true" outlineLevel="0" collapsed="false">
      <c r="A7" s="5" t="n">
        <v>6</v>
      </c>
      <c r="B7" s="5" t="s">
        <v>428</v>
      </c>
      <c r="C7" s="5" t="s">
        <v>429</v>
      </c>
      <c r="D7" s="5" t="s">
        <v>430</v>
      </c>
      <c r="E7" s="5"/>
    </row>
    <row r="8" customFormat="false" ht="45.75" hidden="false" customHeight="true" outlineLevel="0" collapsed="false">
      <c r="A8" s="5" t="n">
        <v>7</v>
      </c>
      <c r="B8" s="5" t="s">
        <v>431</v>
      </c>
      <c r="C8" s="5" t="s">
        <v>432</v>
      </c>
      <c r="D8" s="5" t="s">
        <v>433</v>
      </c>
      <c r="E8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5" min="1" style="1" width="18"/>
  </cols>
  <sheetData>
    <row r="1" customFormat="false" ht="15" hidden="false" customHeight="true" outlineLevel="0" collapsed="false">
      <c r="A1" s="4" t="s">
        <v>434</v>
      </c>
      <c r="B1" s="4" t="s">
        <v>395</v>
      </c>
      <c r="C1" s="4" t="s">
        <v>435</v>
      </c>
      <c r="D1" s="4" t="s">
        <v>436</v>
      </c>
      <c r="E1" s="4" t="s">
        <v>367</v>
      </c>
    </row>
    <row r="2" customFormat="false" ht="23.25" hidden="false" customHeight="true" outlineLevel="0" collapsed="false">
      <c r="A2" s="5" t="s">
        <v>114</v>
      </c>
      <c r="B2" s="5" t="s">
        <v>437</v>
      </c>
      <c r="C2" s="5" t="s">
        <v>438</v>
      </c>
      <c r="D2" s="5" t="s">
        <v>439</v>
      </c>
      <c r="E2" s="5"/>
    </row>
    <row r="3" customFormat="false" ht="23.25" hidden="false" customHeight="true" outlineLevel="0" collapsed="false">
      <c r="A3" s="5" t="s">
        <v>440</v>
      </c>
      <c r="B3" s="5" t="s">
        <v>437</v>
      </c>
      <c r="C3" s="5" t="s">
        <v>441</v>
      </c>
      <c r="D3" s="5" t="s">
        <v>442</v>
      </c>
      <c r="E3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true" outlineLevel="0" collapsed="false">
      <c r="A1" s="1" t="s">
        <v>396</v>
      </c>
      <c r="B1" s="1" t="s">
        <v>361</v>
      </c>
      <c r="C1" s="1" t="s">
        <v>443</v>
      </c>
      <c r="D1" s="1" t="s">
        <v>89</v>
      </c>
      <c r="E1" s="1" t="s">
        <v>367</v>
      </c>
      <c r="F1" s="1" t="s">
        <v>444</v>
      </c>
      <c r="G1" s="1" t="s">
        <v>445</v>
      </c>
      <c r="H1" s="1" t="s">
        <v>446</v>
      </c>
    </row>
    <row r="2" customFormat="false" ht="15" hidden="false" customHeight="true" outlineLevel="0" collapsed="false">
      <c r="A2" s="1" t="s">
        <v>447</v>
      </c>
      <c r="B2" s="1" t="s">
        <v>448</v>
      </c>
      <c r="C2" s="1" t="s">
        <v>449</v>
      </c>
      <c r="D2" s="1" t="s">
        <v>450</v>
      </c>
      <c r="F2" s="1" t="s">
        <v>451</v>
      </c>
      <c r="G2" s="1" t="s">
        <v>452</v>
      </c>
      <c r="H2" s="1" t="s">
        <v>453</v>
      </c>
    </row>
    <row r="3" customFormat="false" ht="15" hidden="false" customHeight="true" outlineLevel="0" collapsed="false">
      <c r="A3" s="1" t="s">
        <v>454</v>
      </c>
      <c r="B3" s="1" t="s">
        <v>455</v>
      </c>
      <c r="C3" s="1" t="s">
        <v>456</v>
      </c>
      <c r="D3" s="1" t="s">
        <v>457</v>
      </c>
      <c r="F3" s="1" t="s">
        <v>458</v>
      </c>
      <c r="G3" s="1" t="s">
        <v>459</v>
      </c>
      <c r="H3" s="1" t="s">
        <v>460</v>
      </c>
    </row>
    <row r="4" customFormat="false" ht="15" hidden="false" customHeight="true" outlineLevel="0" collapsed="false">
      <c r="A4" s="1" t="s">
        <v>461</v>
      </c>
      <c r="B4" s="1" t="s">
        <v>462</v>
      </c>
      <c r="C4" s="1" t="s">
        <v>463</v>
      </c>
      <c r="D4" s="1" t="s">
        <v>464</v>
      </c>
      <c r="F4" s="1" t="s">
        <v>465</v>
      </c>
      <c r="G4" s="1" t="s">
        <v>466</v>
      </c>
      <c r="H4" s="1" t="s">
        <v>467</v>
      </c>
    </row>
    <row r="5" customFormat="false" ht="15" hidden="false" customHeight="true" outlineLevel="0" collapsed="false">
      <c r="A5" s="1" t="s">
        <v>468</v>
      </c>
      <c r="B5" s="1" t="s">
        <v>462</v>
      </c>
      <c r="C5" s="1" t="s">
        <v>469</v>
      </c>
      <c r="D5" s="1" t="s">
        <v>470</v>
      </c>
      <c r="F5" s="1" t="s">
        <v>471</v>
      </c>
      <c r="G5" s="1" t="s">
        <v>472</v>
      </c>
      <c r="H5" s="1" t="s">
        <v>473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2" style="1" width="140"/>
  </cols>
  <sheetData>
    <row r="1" customFormat="false" ht="15" hidden="false" customHeight="true" outlineLevel="0" collapsed="false">
      <c r="A1" s="1" t="s">
        <v>474</v>
      </c>
      <c r="B1" s="1" t="s">
        <v>475</v>
      </c>
    </row>
    <row r="2" customFormat="false" ht="15" hidden="false" customHeight="true" outlineLevel="0" collapsed="false">
      <c r="A2" s="1" t="s">
        <v>476</v>
      </c>
      <c r="B2" s="1" t="s">
        <v>477</v>
      </c>
    </row>
    <row r="3" customFormat="false" ht="15" hidden="false" customHeight="true" outlineLevel="0" collapsed="false">
      <c r="A3" s="1" t="s">
        <v>478</v>
      </c>
      <c r="B3" s="1" t="s">
        <v>479</v>
      </c>
    </row>
    <row r="4" customFormat="false" ht="15" hidden="false" customHeight="true" outlineLevel="0" collapsed="false">
      <c r="A4" s="1" t="s">
        <v>478</v>
      </c>
      <c r="B4" s="1" t="s">
        <v>480</v>
      </c>
    </row>
    <row r="5" customFormat="false" ht="15" hidden="false" customHeight="true" outlineLevel="0" collapsed="false">
      <c r="A5" s="1" t="s">
        <v>478</v>
      </c>
      <c r="B5" s="1" t="s">
        <v>481</v>
      </c>
    </row>
    <row r="6" customFormat="false" ht="15" hidden="false" customHeight="true" outlineLevel="0" collapsed="false">
      <c r="A6" s="1" t="s">
        <v>478</v>
      </c>
      <c r="B6" s="1" t="s">
        <v>482</v>
      </c>
    </row>
    <row r="7" customFormat="false" ht="15" hidden="false" customHeight="true" outlineLevel="0" collapsed="false">
      <c r="A7" s="1" t="s">
        <v>483</v>
      </c>
      <c r="B7" s="1" t="s">
        <v>484</v>
      </c>
    </row>
    <row r="8" customFormat="false" ht="15" hidden="false" customHeight="true" outlineLevel="0" collapsed="false">
      <c r="A8" s="1" t="s">
        <v>483</v>
      </c>
      <c r="B8" s="1" t="s">
        <v>485</v>
      </c>
    </row>
    <row r="9" customFormat="false" ht="15" hidden="false" customHeight="true" outlineLevel="0" collapsed="false">
      <c r="A9" s="1" t="s">
        <v>486</v>
      </c>
      <c r="B9" s="1" t="s">
        <v>487</v>
      </c>
    </row>
    <row r="10" customFormat="false" ht="15" hidden="false" customHeight="true" outlineLevel="0" collapsed="false">
      <c r="A10" s="1" t="s">
        <v>478</v>
      </c>
      <c r="B10" s="1" t="s">
        <v>488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2"/>
    <col collapsed="false" customWidth="true" hidden="false" outlineLevel="0" max="4" min="3" style="0" width="48"/>
    <col collapsed="false" customWidth="true" hidden="false" outlineLevel="0" max="5" min="5" style="0" width="60"/>
  </cols>
  <sheetData>
    <row r="1" customFormat="false" ht="15" hidden="false" customHeight="false" outlineLevel="0" collapsed="false">
      <c r="A1" s="0" t="s">
        <v>489</v>
      </c>
      <c r="B1" s="0" t="s">
        <v>490</v>
      </c>
      <c r="C1" s="0" t="s">
        <v>491</v>
      </c>
      <c r="D1" s="0" t="s">
        <v>492</v>
      </c>
      <c r="E1" s="0" t="s">
        <v>493</v>
      </c>
    </row>
    <row r="2" customFormat="false" ht="15" hidden="false" customHeight="false" outlineLevel="0" collapsed="false">
      <c r="A2" s="0" t="n">
        <v>1</v>
      </c>
      <c r="B2" s="0" t="s">
        <v>494</v>
      </c>
      <c r="C2" s="0" t="s">
        <v>495</v>
      </c>
      <c r="D2" s="0" t="s">
        <v>496</v>
      </c>
      <c r="E2" s="0" t="s">
        <v>497</v>
      </c>
    </row>
    <row r="3" customFormat="false" ht="15" hidden="false" customHeight="false" outlineLevel="0" collapsed="false">
      <c r="A3" s="0" t="n">
        <v>1</v>
      </c>
      <c r="B3" s="0" t="s">
        <v>498</v>
      </c>
      <c r="C3" s="0" t="s">
        <v>499</v>
      </c>
      <c r="D3" s="0" t="s">
        <v>500</v>
      </c>
      <c r="E3" s="0" t="s">
        <v>501</v>
      </c>
    </row>
    <row r="4" customFormat="false" ht="15" hidden="false" customHeight="false" outlineLevel="0" collapsed="false">
      <c r="A4" s="0" t="n">
        <v>1</v>
      </c>
      <c r="B4" s="0" t="s">
        <v>502</v>
      </c>
      <c r="C4" s="0" t="s">
        <v>503</v>
      </c>
      <c r="D4" s="0" t="s">
        <v>504</v>
      </c>
      <c r="E4" s="0" t="s">
        <v>505</v>
      </c>
    </row>
    <row r="5" customFormat="false" ht="15" hidden="false" customHeight="false" outlineLevel="0" collapsed="false">
      <c r="A5" s="0" t="n">
        <v>1</v>
      </c>
      <c r="B5" s="0" t="s">
        <v>498</v>
      </c>
      <c r="C5" s="0" t="s">
        <v>506</v>
      </c>
      <c r="D5" s="0" t="s">
        <v>500</v>
      </c>
      <c r="E5" s="0" t="s">
        <v>501</v>
      </c>
    </row>
    <row r="6" customFormat="false" ht="15" hidden="false" customHeight="false" outlineLevel="0" collapsed="false">
      <c r="A6" s="0" t="n">
        <v>1</v>
      </c>
      <c r="B6" s="0" t="s">
        <v>507</v>
      </c>
      <c r="C6" s="0" t="s">
        <v>508</v>
      </c>
      <c r="D6" s="0" t="s">
        <v>509</v>
      </c>
      <c r="E6" s="0" t="s">
        <v>19</v>
      </c>
    </row>
    <row r="7" customFormat="false" ht="15" hidden="false" customHeight="false" outlineLevel="0" collapsed="false">
      <c r="A7" s="0" t="n">
        <v>1</v>
      </c>
      <c r="B7" s="0" t="s">
        <v>510</v>
      </c>
      <c r="C7" s="0" t="s">
        <v>511</v>
      </c>
      <c r="D7" s="0" t="s">
        <v>512</v>
      </c>
      <c r="E7" s="0" t="s">
        <v>21</v>
      </c>
    </row>
    <row r="8" customFormat="false" ht="15" hidden="false" customHeight="false" outlineLevel="0" collapsed="false">
      <c r="A8" s="0" t="n">
        <v>1</v>
      </c>
      <c r="B8" s="0" t="s">
        <v>513</v>
      </c>
      <c r="C8" s="0" t="s">
        <v>514</v>
      </c>
      <c r="D8" s="0" t="s">
        <v>515</v>
      </c>
      <c r="E8" s="0" t="s">
        <v>497</v>
      </c>
    </row>
    <row r="9" customFormat="false" ht="15" hidden="false" customHeight="false" outlineLevel="0" collapsed="false">
      <c r="A9" s="0" t="n">
        <v>1</v>
      </c>
      <c r="B9" s="0" t="s">
        <v>498</v>
      </c>
      <c r="C9" s="0" t="s">
        <v>516</v>
      </c>
      <c r="D9" s="0" t="s">
        <v>517</v>
      </c>
      <c r="E9" s="0" t="s">
        <v>501</v>
      </c>
    </row>
    <row r="10" customFormat="false" ht="15" hidden="false" customHeight="false" outlineLevel="0" collapsed="false">
      <c r="A10" s="0" t="n">
        <v>1</v>
      </c>
      <c r="B10" s="0" t="s">
        <v>510</v>
      </c>
      <c r="C10" s="0" t="s">
        <v>518</v>
      </c>
      <c r="D10" s="0" t="s">
        <v>515</v>
      </c>
      <c r="E10" s="0" t="s">
        <v>497</v>
      </c>
    </row>
    <row r="11" customFormat="false" ht="15" hidden="false" customHeight="false" outlineLevel="0" collapsed="false">
      <c r="A11" s="0" t="n">
        <v>1</v>
      </c>
      <c r="B11" s="0" t="s">
        <v>519</v>
      </c>
      <c r="C11" s="0" t="s">
        <v>520</v>
      </c>
      <c r="D11" s="0" t="s">
        <v>521</v>
      </c>
      <c r="E11" s="0" t="s">
        <v>21</v>
      </c>
    </row>
    <row r="12" customFormat="false" ht="15" hidden="false" customHeight="false" outlineLevel="0" collapsed="false">
      <c r="A12" s="0" t="n">
        <v>2</v>
      </c>
      <c r="B12" s="0" t="s">
        <v>522</v>
      </c>
      <c r="C12" s="0" t="s">
        <v>523</v>
      </c>
      <c r="D12" s="0" t="s">
        <v>524</v>
      </c>
      <c r="E12" s="0" t="s">
        <v>433</v>
      </c>
    </row>
    <row r="13" customFormat="false" ht="15" hidden="false" customHeight="false" outlineLevel="0" collapsed="false">
      <c r="A13" s="0" t="n">
        <v>2</v>
      </c>
      <c r="B13" s="0" t="s">
        <v>525</v>
      </c>
      <c r="C13" s="0" t="s">
        <v>526</v>
      </c>
      <c r="D13" s="0" t="s">
        <v>527</v>
      </c>
      <c r="E13" s="0" t="s">
        <v>21</v>
      </c>
    </row>
    <row r="14" customFormat="false" ht="15" hidden="false" customHeight="false" outlineLevel="0" collapsed="false">
      <c r="A14" s="0" t="n">
        <v>2</v>
      </c>
      <c r="B14" s="0" t="s">
        <v>528</v>
      </c>
      <c r="C14" s="0" t="s">
        <v>529</v>
      </c>
      <c r="D14" s="0" t="s">
        <v>530</v>
      </c>
      <c r="E14" s="0" t="s">
        <v>11</v>
      </c>
    </row>
    <row r="15" customFormat="false" ht="15" hidden="false" customHeight="false" outlineLevel="0" collapsed="false">
      <c r="A15" s="0" t="n">
        <v>2</v>
      </c>
      <c r="B15" s="0" t="s">
        <v>531</v>
      </c>
      <c r="C15" s="0" t="s">
        <v>532</v>
      </c>
      <c r="D15" s="0" t="s">
        <v>533</v>
      </c>
      <c r="E15" s="0" t="s">
        <v>11</v>
      </c>
    </row>
    <row r="16" customFormat="false" ht="15" hidden="false" customHeight="false" outlineLevel="0" collapsed="false">
      <c r="A16" s="0" t="n">
        <v>2</v>
      </c>
      <c r="B16" s="0" t="s">
        <v>534</v>
      </c>
      <c r="C16" s="0" t="s">
        <v>535</v>
      </c>
      <c r="D16" s="0" t="s">
        <v>536</v>
      </c>
      <c r="E16" s="0" t="s">
        <v>11</v>
      </c>
    </row>
    <row r="17" customFormat="false" ht="15" hidden="false" customHeight="false" outlineLevel="0" collapsed="false">
      <c r="A17" s="0" t="n">
        <v>2</v>
      </c>
      <c r="B17" s="0" t="s">
        <v>537</v>
      </c>
      <c r="C17" s="0" t="s">
        <v>538</v>
      </c>
      <c r="D17" s="0" t="s">
        <v>539</v>
      </c>
      <c r="E17" s="0" t="s">
        <v>11</v>
      </c>
    </row>
    <row r="18" customFormat="false" ht="15" hidden="false" customHeight="false" outlineLevel="0" collapsed="false">
      <c r="A18" s="0" t="n">
        <v>2</v>
      </c>
      <c r="B18" s="0" t="s">
        <v>540</v>
      </c>
      <c r="C18" s="0" t="s">
        <v>541</v>
      </c>
      <c r="D18" s="0" t="s">
        <v>542</v>
      </c>
      <c r="E18" s="0" t="s">
        <v>11</v>
      </c>
    </row>
    <row r="19" customFormat="false" ht="15" hidden="false" customHeight="false" outlineLevel="0" collapsed="false">
      <c r="A19" s="0" t="n">
        <v>2</v>
      </c>
      <c r="B19" s="0" t="s">
        <v>543</v>
      </c>
      <c r="C19" s="0" t="s">
        <v>544</v>
      </c>
      <c r="D19" s="0" t="s">
        <v>545</v>
      </c>
      <c r="E19" s="0" t="s">
        <v>546</v>
      </c>
    </row>
    <row r="20" customFormat="false" ht="15" hidden="false" customHeight="false" outlineLevel="0" collapsed="false">
      <c r="A20" s="0" t="n">
        <v>2</v>
      </c>
      <c r="B20" s="0" t="s">
        <v>547</v>
      </c>
      <c r="C20" s="0" t="s">
        <v>548</v>
      </c>
      <c r="D20" s="0" t="s">
        <v>549</v>
      </c>
      <c r="E20" s="0" t="s">
        <v>550</v>
      </c>
    </row>
    <row r="21" customFormat="false" ht="15" hidden="false" customHeight="false" outlineLevel="0" collapsed="false">
      <c r="A21" s="0" t="n">
        <v>2</v>
      </c>
      <c r="B21" s="0" t="s">
        <v>551</v>
      </c>
      <c r="C21" s="0" t="s">
        <v>552</v>
      </c>
      <c r="D21" s="0" t="s">
        <v>553</v>
      </c>
      <c r="E21" s="0" t="s">
        <v>14</v>
      </c>
    </row>
    <row r="22" customFormat="false" ht="15" hidden="false" customHeight="false" outlineLevel="0" collapsed="false">
      <c r="A22" s="0" t="n">
        <v>2</v>
      </c>
      <c r="B22" s="0" t="s">
        <v>554</v>
      </c>
      <c r="C22" s="0" t="s">
        <v>555</v>
      </c>
      <c r="D22" s="0" t="s">
        <v>509</v>
      </c>
      <c r="E22" s="0" t="s">
        <v>19</v>
      </c>
    </row>
    <row r="23" customFormat="false" ht="15" hidden="false" customHeight="false" outlineLevel="0" collapsed="false">
      <c r="A23" s="0" t="n">
        <v>2</v>
      </c>
      <c r="B23" s="0" t="s">
        <v>556</v>
      </c>
      <c r="C23" s="0" t="s">
        <v>557</v>
      </c>
      <c r="D23" s="0" t="s">
        <v>558</v>
      </c>
      <c r="E23" s="0" t="s">
        <v>19</v>
      </c>
    </row>
    <row r="24" customFormat="false" ht="15" hidden="false" customHeight="false" outlineLevel="0" collapsed="false">
      <c r="A24" s="0" t="n">
        <v>2</v>
      </c>
      <c r="B24" s="0" t="s">
        <v>494</v>
      </c>
      <c r="C24" s="0" t="s">
        <v>559</v>
      </c>
      <c r="D24" s="0" t="s">
        <v>527</v>
      </c>
      <c r="E24" s="0" t="s">
        <v>21</v>
      </c>
    </row>
    <row r="25" customFormat="false" ht="15" hidden="false" customHeight="false" outlineLevel="0" collapsed="false">
      <c r="A25" s="0" t="n">
        <v>2</v>
      </c>
      <c r="B25" s="0" t="s">
        <v>560</v>
      </c>
      <c r="C25" s="0" t="s">
        <v>561</v>
      </c>
      <c r="D25" s="0" t="s">
        <v>562</v>
      </c>
      <c r="E25" s="0" t="s">
        <v>21</v>
      </c>
    </row>
    <row r="26" customFormat="false" ht="15" hidden="false" customHeight="false" outlineLevel="0" collapsed="false">
      <c r="A26" s="0" t="n">
        <v>2</v>
      </c>
      <c r="B26" s="0" t="s">
        <v>563</v>
      </c>
      <c r="C26" s="0" t="s">
        <v>564</v>
      </c>
      <c r="D26" s="0" t="s">
        <v>565</v>
      </c>
      <c r="E26" s="0" t="s">
        <v>23</v>
      </c>
    </row>
    <row r="27" customFormat="false" ht="15" hidden="false" customHeight="false" outlineLevel="0" collapsed="false">
      <c r="A27" s="0" t="n">
        <v>2</v>
      </c>
      <c r="B27" s="0" t="s">
        <v>566</v>
      </c>
      <c r="C27" s="0" t="s">
        <v>567</v>
      </c>
      <c r="D27" s="0" t="s">
        <v>568</v>
      </c>
      <c r="E27" s="0" t="s">
        <v>23</v>
      </c>
    </row>
    <row r="28" customFormat="false" ht="15" hidden="false" customHeight="false" outlineLevel="0" collapsed="false">
      <c r="A28" s="0" t="n">
        <v>2</v>
      </c>
      <c r="B28" s="0" t="s">
        <v>569</v>
      </c>
      <c r="C28" s="0" t="s">
        <v>570</v>
      </c>
      <c r="D28" s="0" t="s">
        <v>571</v>
      </c>
      <c r="E28" s="0" t="s">
        <v>23</v>
      </c>
    </row>
    <row r="29" customFormat="false" ht="15" hidden="false" customHeight="false" outlineLevel="0" collapsed="false">
      <c r="A29" s="0" t="n">
        <v>2</v>
      </c>
      <c r="B29" s="0" t="s">
        <v>572</v>
      </c>
      <c r="C29" s="0" t="s">
        <v>573</v>
      </c>
      <c r="D29" s="0" t="s">
        <v>574</v>
      </c>
      <c r="E29" s="0" t="s">
        <v>23</v>
      </c>
    </row>
    <row r="30" customFormat="false" ht="15" hidden="false" customHeight="false" outlineLevel="0" collapsed="false">
      <c r="A30" s="0" t="n">
        <v>2</v>
      </c>
      <c r="B30" s="0" t="s">
        <v>575</v>
      </c>
      <c r="C30" s="0" t="s">
        <v>576</v>
      </c>
      <c r="D30" s="0" t="s">
        <v>539</v>
      </c>
      <c r="E30" s="0" t="s">
        <v>11</v>
      </c>
    </row>
    <row r="31" customFormat="false" ht="15" hidden="false" customHeight="false" outlineLevel="0" collapsed="false">
      <c r="A31" s="0" t="n">
        <v>2</v>
      </c>
      <c r="B31" s="0" t="s">
        <v>577</v>
      </c>
      <c r="C31" s="0" t="s">
        <v>578</v>
      </c>
      <c r="D31" s="0" t="s">
        <v>579</v>
      </c>
      <c r="E31" s="0" t="s">
        <v>14</v>
      </c>
    </row>
    <row r="32" customFormat="false" ht="15" hidden="false" customHeight="false" outlineLevel="0" collapsed="false">
      <c r="A32" s="0" t="n">
        <v>2</v>
      </c>
      <c r="B32" s="0" t="s">
        <v>580</v>
      </c>
      <c r="C32" s="0" t="s">
        <v>581</v>
      </c>
      <c r="D32" s="0" t="s">
        <v>582</v>
      </c>
      <c r="E32" s="0" t="s">
        <v>14</v>
      </c>
    </row>
    <row r="33" customFormat="false" ht="15" hidden="false" customHeight="false" outlineLevel="0" collapsed="false">
      <c r="A33" s="0" t="n">
        <v>2</v>
      </c>
      <c r="B33" s="0" t="s">
        <v>583</v>
      </c>
      <c r="C33" s="0" t="s">
        <v>584</v>
      </c>
      <c r="D33" s="0" t="s">
        <v>545</v>
      </c>
      <c r="E33" s="0" t="s">
        <v>546</v>
      </c>
    </row>
    <row r="34" customFormat="false" ht="15" hidden="false" customHeight="false" outlineLevel="0" collapsed="false">
      <c r="A34" s="0" t="n">
        <v>2</v>
      </c>
      <c r="B34" s="0" t="s">
        <v>543</v>
      </c>
      <c r="C34" s="0" t="s">
        <v>585</v>
      </c>
      <c r="D34" s="0" t="s">
        <v>545</v>
      </c>
      <c r="E34" s="0" t="s">
        <v>546</v>
      </c>
    </row>
    <row r="35" customFormat="false" ht="15" hidden="false" customHeight="false" outlineLevel="0" collapsed="false">
      <c r="A35" s="0" t="n">
        <v>2</v>
      </c>
      <c r="B35" s="0" t="s">
        <v>551</v>
      </c>
      <c r="C35" s="0" t="s">
        <v>586</v>
      </c>
      <c r="D35" s="0" t="s">
        <v>553</v>
      </c>
      <c r="E35" s="0" t="s">
        <v>14</v>
      </c>
    </row>
    <row r="36" customFormat="false" ht="15" hidden="false" customHeight="false" outlineLevel="0" collapsed="false">
      <c r="A36" s="0" t="n">
        <v>2</v>
      </c>
      <c r="B36" s="0" t="s">
        <v>587</v>
      </c>
      <c r="C36" s="0" t="s">
        <v>588</v>
      </c>
      <c r="D36" s="0" t="s">
        <v>589</v>
      </c>
      <c r="E36" s="0" t="s">
        <v>14</v>
      </c>
    </row>
    <row r="37" customFormat="false" ht="15" hidden="false" customHeight="false" outlineLevel="0" collapsed="false">
      <c r="A37" s="0" t="n">
        <v>2</v>
      </c>
      <c r="B37" s="0" t="s">
        <v>551</v>
      </c>
      <c r="C37" s="0" t="s">
        <v>590</v>
      </c>
      <c r="D37" s="0" t="s">
        <v>553</v>
      </c>
      <c r="E37" s="0" t="s">
        <v>14</v>
      </c>
    </row>
    <row r="38" customFormat="false" ht="15" hidden="false" customHeight="false" outlineLevel="0" collapsed="false">
      <c r="A38" s="0" t="n">
        <v>2</v>
      </c>
      <c r="B38" s="0" t="s">
        <v>591</v>
      </c>
      <c r="C38" s="0" t="s">
        <v>592</v>
      </c>
      <c r="D38" s="0" t="s">
        <v>593</v>
      </c>
      <c r="E38" s="0" t="s">
        <v>550</v>
      </c>
    </row>
    <row r="39" customFormat="false" ht="15" hidden="false" customHeight="false" outlineLevel="0" collapsed="false">
      <c r="A39" s="0" t="n">
        <v>2</v>
      </c>
      <c r="B39" s="0" t="s">
        <v>594</v>
      </c>
      <c r="C39" s="0" t="s">
        <v>595</v>
      </c>
      <c r="D39" s="0" t="s">
        <v>596</v>
      </c>
      <c r="E39" s="0" t="s">
        <v>14</v>
      </c>
    </row>
    <row r="40" customFormat="false" ht="15" hidden="false" customHeight="false" outlineLevel="0" collapsed="false">
      <c r="A40" s="0" t="n">
        <v>2</v>
      </c>
      <c r="B40" s="0" t="s">
        <v>566</v>
      </c>
      <c r="C40" s="0" t="s">
        <v>597</v>
      </c>
      <c r="D40" s="0" t="s">
        <v>598</v>
      </c>
      <c r="E40" s="0" t="s">
        <v>599</v>
      </c>
    </row>
    <row r="41" customFormat="false" ht="15" hidden="false" customHeight="false" outlineLevel="0" collapsed="false">
      <c r="A41" s="0" t="n">
        <v>3</v>
      </c>
      <c r="B41" s="0" t="s">
        <v>600</v>
      </c>
      <c r="C41" s="0" t="s">
        <v>601</v>
      </c>
      <c r="D41" s="0" t="s">
        <v>602</v>
      </c>
      <c r="E41" s="0" t="s">
        <v>27</v>
      </c>
    </row>
    <row r="42" customFormat="false" ht="15" hidden="false" customHeight="false" outlineLevel="0" collapsed="false">
      <c r="A42" s="0" t="n">
        <v>3</v>
      </c>
      <c r="B42" s="0" t="s">
        <v>603</v>
      </c>
      <c r="C42" s="0" t="s">
        <v>604</v>
      </c>
      <c r="D42" s="0" t="s">
        <v>605</v>
      </c>
      <c r="E42" s="0" t="s">
        <v>546</v>
      </c>
    </row>
    <row r="43" customFormat="false" ht="15" hidden="false" customHeight="false" outlineLevel="0" collapsed="false">
      <c r="A43" s="0" t="n">
        <v>3</v>
      </c>
      <c r="B43" s="0" t="s">
        <v>606</v>
      </c>
      <c r="C43" s="0" t="s">
        <v>607</v>
      </c>
      <c r="D43" s="0" t="s">
        <v>608</v>
      </c>
      <c r="E43" s="0" t="s">
        <v>609</v>
      </c>
    </row>
    <row r="44" customFormat="false" ht="15" hidden="false" customHeight="false" outlineLevel="0" collapsed="false">
      <c r="A44" s="0" t="n">
        <v>3</v>
      </c>
      <c r="B44" s="0" t="s">
        <v>610</v>
      </c>
      <c r="C44" s="0" t="s">
        <v>611</v>
      </c>
      <c r="D44" s="0" t="s">
        <v>612</v>
      </c>
      <c r="E44" s="0" t="s">
        <v>19</v>
      </c>
    </row>
    <row r="45" customFormat="false" ht="15" hidden="false" customHeight="false" outlineLevel="0" collapsed="false">
      <c r="A45" s="0" t="n">
        <v>3</v>
      </c>
      <c r="B45" s="0" t="s">
        <v>613</v>
      </c>
      <c r="C45" s="0" t="s">
        <v>614</v>
      </c>
      <c r="D45" s="0" t="s">
        <v>615</v>
      </c>
      <c r="E45" s="0" t="s">
        <v>19</v>
      </c>
    </row>
    <row r="46" customFormat="false" ht="15" hidden="false" customHeight="false" outlineLevel="0" collapsed="false">
      <c r="A46" s="0" t="n">
        <v>3</v>
      </c>
      <c r="B46" s="0" t="s">
        <v>616</v>
      </c>
      <c r="C46" s="0" t="s">
        <v>617</v>
      </c>
      <c r="D46" s="0" t="s">
        <v>618</v>
      </c>
      <c r="E46" s="0" t="s">
        <v>19</v>
      </c>
    </row>
    <row r="47" customFormat="false" ht="15" hidden="false" customHeight="false" outlineLevel="0" collapsed="false">
      <c r="A47" s="0" t="n">
        <v>3</v>
      </c>
      <c r="B47" s="0" t="s">
        <v>619</v>
      </c>
      <c r="C47" s="0" t="s">
        <v>620</v>
      </c>
      <c r="D47" s="0" t="s">
        <v>621</v>
      </c>
      <c r="E47" s="0" t="s">
        <v>19</v>
      </c>
    </row>
    <row r="48" customFormat="false" ht="15" hidden="false" customHeight="false" outlineLevel="0" collapsed="false">
      <c r="A48" s="0" t="n">
        <v>3</v>
      </c>
      <c r="B48" s="0" t="s">
        <v>622</v>
      </c>
      <c r="C48" s="0" t="s">
        <v>623</v>
      </c>
      <c r="D48" s="0" t="s">
        <v>624</v>
      </c>
      <c r="E48" s="0" t="s">
        <v>21</v>
      </c>
    </row>
    <row r="49" customFormat="false" ht="15" hidden="false" customHeight="false" outlineLevel="0" collapsed="false">
      <c r="A49" s="0" t="n">
        <v>3</v>
      </c>
      <c r="B49" s="0" t="s">
        <v>625</v>
      </c>
      <c r="C49" s="0" t="s">
        <v>626</v>
      </c>
      <c r="D49" s="0" t="s">
        <v>627</v>
      </c>
      <c r="E49" s="0" t="s">
        <v>628</v>
      </c>
    </row>
    <row r="50" customFormat="false" ht="15" hidden="false" customHeight="false" outlineLevel="0" collapsed="false">
      <c r="A50" s="0" t="n">
        <v>3</v>
      </c>
      <c r="B50" s="0" t="s">
        <v>629</v>
      </c>
      <c r="C50" s="0" t="s">
        <v>630</v>
      </c>
      <c r="D50" s="0" t="s">
        <v>631</v>
      </c>
      <c r="E50" s="0" t="s">
        <v>21</v>
      </c>
    </row>
    <row r="51" customFormat="false" ht="15" hidden="false" customHeight="false" outlineLevel="0" collapsed="false">
      <c r="A51" s="0" t="n">
        <v>3</v>
      </c>
      <c r="B51" s="0" t="s">
        <v>632</v>
      </c>
      <c r="C51" s="0" t="s">
        <v>633</v>
      </c>
      <c r="D51" s="0" t="s">
        <v>627</v>
      </c>
      <c r="E51" s="0" t="s">
        <v>628</v>
      </c>
    </row>
    <row r="52" customFormat="false" ht="15" hidden="false" customHeight="false" outlineLevel="0" collapsed="false">
      <c r="A52" s="0" t="n">
        <v>3</v>
      </c>
      <c r="B52" s="0" t="s">
        <v>519</v>
      </c>
      <c r="C52" s="0" t="s">
        <v>634</v>
      </c>
      <c r="D52" s="0" t="s">
        <v>635</v>
      </c>
      <c r="E52" s="0" t="s">
        <v>21</v>
      </c>
    </row>
    <row r="53" customFormat="false" ht="15" hidden="false" customHeight="false" outlineLevel="0" collapsed="false">
      <c r="A53" s="0" t="n">
        <v>3</v>
      </c>
      <c r="B53" s="0" t="s">
        <v>636</v>
      </c>
      <c r="C53" s="0" t="s">
        <v>637</v>
      </c>
      <c r="D53" s="0" t="s">
        <v>627</v>
      </c>
      <c r="E53" s="0" t="s">
        <v>628</v>
      </c>
    </row>
    <row r="54" customFormat="false" ht="15" hidden="false" customHeight="false" outlineLevel="0" collapsed="false">
      <c r="A54" s="0" t="n">
        <v>3</v>
      </c>
      <c r="B54" s="0" t="s">
        <v>513</v>
      </c>
      <c r="C54" s="0" t="s">
        <v>638</v>
      </c>
      <c r="D54" s="0" t="s">
        <v>627</v>
      </c>
      <c r="E54" s="0" t="s">
        <v>628</v>
      </c>
    </row>
    <row r="55" customFormat="false" ht="15" hidden="false" customHeight="false" outlineLevel="0" collapsed="false">
      <c r="A55" s="0" t="n">
        <v>3</v>
      </c>
      <c r="B55" s="0" t="s">
        <v>510</v>
      </c>
      <c r="C55" s="0" t="s">
        <v>639</v>
      </c>
      <c r="D55" s="0" t="s">
        <v>512</v>
      </c>
      <c r="E55" s="0" t="s">
        <v>21</v>
      </c>
    </row>
    <row r="56" customFormat="false" ht="15" hidden="false" customHeight="false" outlineLevel="0" collapsed="false">
      <c r="A56" s="0" t="n">
        <v>3</v>
      </c>
      <c r="B56" s="0" t="s">
        <v>640</v>
      </c>
      <c r="C56" s="0" t="s">
        <v>641</v>
      </c>
      <c r="D56" s="0" t="s">
        <v>642</v>
      </c>
      <c r="E56" s="0" t="s">
        <v>21</v>
      </c>
    </row>
    <row r="57" customFormat="false" ht="15" hidden="false" customHeight="false" outlineLevel="0" collapsed="false">
      <c r="A57" s="0" t="n">
        <v>3</v>
      </c>
      <c r="B57" s="0" t="s">
        <v>616</v>
      </c>
      <c r="C57" s="0" t="s">
        <v>643</v>
      </c>
      <c r="D57" s="0" t="s">
        <v>644</v>
      </c>
      <c r="E57" s="0" t="s">
        <v>19</v>
      </c>
    </row>
    <row r="58" customFormat="false" ht="15" hidden="false" customHeight="false" outlineLevel="0" collapsed="false">
      <c r="A58" s="0" t="n">
        <v>3</v>
      </c>
      <c r="B58" s="0" t="s">
        <v>513</v>
      </c>
      <c r="C58" s="0" t="s">
        <v>645</v>
      </c>
      <c r="D58" s="0" t="s">
        <v>646</v>
      </c>
      <c r="E58" s="0" t="s">
        <v>21</v>
      </c>
    </row>
    <row r="59" customFormat="false" ht="15" hidden="false" customHeight="false" outlineLevel="0" collapsed="false">
      <c r="A59" s="0" t="n">
        <v>3</v>
      </c>
      <c r="B59" s="0" t="s">
        <v>510</v>
      </c>
      <c r="C59" s="0" t="s">
        <v>647</v>
      </c>
      <c r="D59" s="0" t="s">
        <v>512</v>
      </c>
      <c r="E59" s="0" t="s">
        <v>21</v>
      </c>
    </row>
    <row r="60" customFormat="false" ht="15" hidden="false" customHeight="false" outlineLevel="0" collapsed="false">
      <c r="A60" s="0" t="n">
        <v>4</v>
      </c>
      <c r="B60" s="0" t="s">
        <v>648</v>
      </c>
      <c r="C60" s="0" t="s">
        <v>649</v>
      </c>
      <c r="D60" s="0" t="s">
        <v>650</v>
      </c>
      <c r="E60" s="0" t="s">
        <v>550</v>
      </c>
    </row>
    <row r="61" customFormat="false" ht="15" hidden="false" customHeight="false" outlineLevel="0" collapsed="false">
      <c r="A61" s="0" t="n">
        <v>4</v>
      </c>
      <c r="B61" s="0" t="s">
        <v>651</v>
      </c>
      <c r="C61" s="0" t="s">
        <v>652</v>
      </c>
      <c r="D61" s="0" t="s">
        <v>653</v>
      </c>
      <c r="E61" s="0" t="s">
        <v>550</v>
      </c>
    </row>
    <row r="62" customFormat="false" ht="15" hidden="false" customHeight="false" outlineLevel="0" collapsed="false">
      <c r="A62" s="0" t="n">
        <v>4</v>
      </c>
      <c r="B62" s="0" t="s">
        <v>654</v>
      </c>
      <c r="C62" s="0" t="s">
        <v>655</v>
      </c>
      <c r="D62" s="0" t="s">
        <v>656</v>
      </c>
      <c r="E62" s="0" t="s">
        <v>550</v>
      </c>
    </row>
    <row r="63" customFormat="false" ht="15" hidden="false" customHeight="false" outlineLevel="0" collapsed="false">
      <c r="A63" s="0" t="n">
        <v>4</v>
      </c>
      <c r="B63" s="0" t="s">
        <v>657</v>
      </c>
      <c r="C63" s="0" t="s">
        <v>658</v>
      </c>
      <c r="D63" s="0" t="s">
        <v>659</v>
      </c>
      <c r="E63" s="0" t="s">
        <v>550</v>
      </c>
    </row>
    <row r="64" customFormat="false" ht="15" hidden="false" customHeight="false" outlineLevel="0" collapsed="false">
      <c r="A64" s="0" t="n">
        <v>4</v>
      </c>
      <c r="B64" s="0" t="s">
        <v>660</v>
      </c>
      <c r="C64" s="0" t="s">
        <v>661</v>
      </c>
      <c r="D64" s="0" t="s">
        <v>662</v>
      </c>
      <c r="E64" s="0" t="s">
        <v>550</v>
      </c>
    </row>
    <row r="65" customFormat="false" ht="15" hidden="false" customHeight="false" outlineLevel="0" collapsed="false">
      <c r="A65" s="0" t="n">
        <v>4</v>
      </c>
      <c r="B65" s="0" t="s">
        <v>663</v>
      </c>
      <c r="C65" s="0" t="s">
        <v>664</v>
      </c>
      <c r="D65" s="0" t="s">
        <v>665</v>
      </c>
      <c r="E65" s="0" t="s">
        <v>550</v>
      </c>
    </row>
    <row r="66" customFormat="false" ht="15" hidden="false" customHeight="false" outlineLevel="0" collapsed="false">
      <c r="A66" s="0" t="n">
        <v>4</v>
      </c>
      <c r="B66" s="0" t="s">
        <v>666</v>
      </c>
      <c r="C66" s="0" t="s">
        <v>667</v>
      </c>
      <c r="D66" s="0" t="s">
        <v>668</v>
      </c>
      <c r="E66" s="0" t="s">
        <v>550</v>
      </c>
    </row>
    <row r="67" customFormat="false" ht="15" hidden="false" customHeight="false" outlineLevel="0" collapsed="false">
      <c r="A67" s="0" t="n">
        <v>4</v>
      </c>
      <c r="B67" s="0" t="s">
        <v>669</v>
      </c>
      <c r="C67" s="0" t="s">
        <v>670</v>
      </c>
      <c r="D67" s="0" t="s">
        <v>671</v>
      </c>
      <c r="E67" s="0" t="s">
        <v>550</v>
      </c>
    </row>
    <row r="68" customFormat="false" ht="15" hidden="false" customHeight="false" outlineLevel="0" collapsed="false">
      <c r="A68" s="0" t="n">
        <v>4</v>
      </c>
      <c r="B68" s="0" t="s">
        <v>603</v>
      </c>
      <c r="C68" s="0" t="s">
        <v>672</v>
      </c>
      <c r="D68" s="0" t="s">
        <v>673</v>
      </c>
      <c r="E68" s="0" t="s">
        <v>674</v>
      </c>
    </row>
    <row r="69" customFormat="false" ht="15" hidden="false" customHeight="false" outlineLevel="0" collapsed="false">
      <c r="A69" s="0" t="n">
        <v>4</v>
      </c>
      <c r="B69" s="0" t="s">
        <v>648</v>
      </c>
      <c r="C69" s="0" t="s">
        <v>675</v>
      </c>
      <c r="D69" s="0" t="s">
        <v>676</v>
      </c>
      <c r="E69" s="0" t="s">
        <v>677</v>
      </c>
    </row>
    <row r="70" customFormat="false" ht="15" hidden="false" customHeight="false" outlineLevel="0" collapsed="false">
      <c r="A70" s="0" t="n">
        <v>4</v>
      </c>
      <c r="B70" s="0" t="s">
        <v>678</v>
      </c>
      <c r="C70" s="0" t="s">
        <v>679</v>
      </c>
      <c r="D70" s="0" t="s">
        <v>680</v>
      </c>
      <c r="E70" s="0" t="s">
        <v>681</v>
      </c>
    </row>
    <row r="71" customFormat="false" ht="15" hidden="false" customHeight="false" outlineLevel="0" collapsed="false">
      <c r="A71" s="0" t="n">
        <v>4</v>
      </c>
      <c r="B71" s="0" t="s">
        <v>660</v>
      </c>
      <c r="C71" s="0" t="s">
        <v>682</v>
      </c>
      <c r="D71" s="0" t="s">
        <v>683</v>
      </c>
      <c r="E71" s="0" t="s">
        <v>677</v>
      </c>
    </row>
    <row r="72" customFormat="false" ht="15" hidden="false" customHeight="false" outlineLevel="0" collapsed="false">
      <c r="A72" s="0" t="n">
        <v>4</v>
      </c>
      <c r="B72" s="0" t="s">
        <v>684</v>
      </c>
      <c r="C72" s="0" t="s">
        <v>685</v>
      </c>
      <c r="D72" s="0" t="s">
        <v>686</v>
      </c>
      <c r="E72" s="0" t="s">
        <v>687</v>
      </c>
    </row>
    <row r="73" customFormat="false" ht="15" hidden="false" customHeight="false" outlineLevel="0" collapsed="false">
      <c r="A73" s="0" t="n">
        <v>4</v>
      </c>
      <c r="B73" s="0" t="s">
        <v>688</v>
      </c>
      <c r="C73" s="0" t="s">
        <v>689</v>
      </c>
      <c r="D73" s="0" t="s">
        <v>690</v>
      </c>
      <c r="E73" s="0" t="s">
        <v>681</v>
      </c>
    </row>
    <row r="74" customFormat="false" ht="15" hidden="false" customHeight="false" outlineLevel="0" collapsed="false">
      <c r="A74" s="0" t="n">
        <v>4</v>
      </c>
      <c r="B74" s="0" t="s">
        <v>691</v>
      </c>
      <c r="C74" s="0" t="s">
        <v>692</v>
      </c>
      <c r="D74" s="0" t="s">
        <v>693</v>
      </c>
      <c r="E74" s="0" t="s">
        <v>681</v>
      </c>
    </row>
    <row r="75" customFormat="false" ht="15" hidden="false" customHeight="false" outlineLevel="0" collapsed="false">
      <c r="A75" s="0" t="n">
        <v>4</v>
      </c>
      <c r="B75" s="0" t="s">
        <v>694</v>
      </c>
      <c r="C75" s="0" t="s">
        <v>695</v>
      </c>
      <c r="D75" s="0" t="s">
        <v>696</v>
      </c>
      <c r="E75" s="0" t="s">
        <v>681</v>
      </c>
    </row>
    <row r="76" customFormat="false" ht="15" hidden="false" customHeight="false" outlineLevel="0" collapsed="false">
      <c r="A76" s="0" t="n">
        <v>4</v>
      </c>
      <c r="B76" s="0" t="s">
        <v>697</v>
      </c>
      <c r="C76" s="0" t="s">
        <v>698</v>
      </c>
      <c r="D76" s="0" t="s">
        <v>699</v>
      </c>
      <c r="E76" s="0" t="s">
        <v>687</v>
      </c>
    </row>
    <row r="77" customFormat="false" ht="15" hidden="false" customHeight="false" outlineLevel="0" collapsed="false">
      <c r="A77" s="0" t="n">
        <v>4</v>
      </c>
      <c r="B77" s="0" t="s">
        <v>700</v>
      </c>
      <c r="C77" s="0" t="s">
        <v>701</v>
      </c>
      <c r="D77" s="0" t="s">
        <v>702</v>
      </c>
      <c r="E77" s="0" t="s">
        <v>703</v>
      </c>
    </row>
    <row r="78" customFormat="false" ht="15" hidden="false" customHeight="false" outlineLevel="0" collapsed="false">
      <c r="A78" s="0" t="n">
        <v>4</v>
      </c>
      <c r="B78" s="0" t="s">
        <v>704</v>
      </c>
      <c r="C78" s="0" t="s">
        <v>705</v>
      </c>
      <c r="D78" s="0" t="s">
        <v>706</v>
      </c>
      <c r="E78" s="0" t="s">
        <v>703</v>
      </c>
    </row>
    <row r="79" customFormat="false" ht="15" hidden="false" customHeight="false" outlineLevel="0" collapsed="false">
      <c r="A79" s="0" t="n">
        <v>4</v>
      </c>
      <c r="B79" s="0" t="s">
        <v>707</v>
      </c>
      <c r="C79" s="0" t="s">
        <v>708</v>
      </c>
      <c r="D79" s="0" t="s">
        <v>709</v>
      </c>
      <c r="E79" s="0" t="s">
        <v>703</v>
      </c>
    </row>
    <row r="80" customFormat="false" ht="15" hidden="false" customHeight="false" outlineLevel="0" collapsed="false">
      <c r="A80" s="0" t="n">
        <v>4</v>
      </c>
      <c r="B80" s="0" t="s">
        <v>710</v>
      </c>
      <c r="C80" s="0" t="s">
        <v>711</v>
      </c>
      <c r="D80" s="0" t="s">
        <v>712</v>
      </c>
      <c r="E80" s="0" t="s">
        <v>674</v>
      </c>
    </row>
    <row r="81" customFormat="false" ht="15" hidden="false" customHeight="false" outlineLevel="0" collapsed="false">
      <c r="A81" s="0" t="n">
        <v>4</v>
      </c>
      <c r="B81" s="0" t="s">
        <v>713</v>
      </c>
      <c r="C81" s="0" t="s">
        <v>714</v>
      </c>
      <c r="D81" s="0" t="s">
        <v>715</v>
      </c>
      <c r="E81" s="0" t="s">
        <v>674</v>
      </c>
    </row>
    <row r="82" customFormat="false" ht="15" hidden="false" customHeight="false" outlineLevel="0" collapsed="false">
      <c r="A82" s="0" t="n">
        <v>4</v>
      </c>
      <c r="B82" s="0" t="s">
        <v>716</v>
      </c>
      <c r="C82" s="0" t="s">
        <v>717</v>
      </c>
      <c r="D82" s="0" t="s">
        <v>718</v>
      </c>
      <c r="E82" s="0" t="s">
        <v>719</v>
      </c>
    </row>
    <row r="83" customFormat="false" ht="15" hidden="false" customHeight="false" outlineLevel="0" collapsed="false">
      <c r="A83" s="0" t="n">
        <v>4</v>
      </c>
      <c r="B83" s="0" t="s">
        <v>603</v>
      </c>
      <c r="C83" s="0" t="s">
        <v>720</v>
      </c>
      <c r="D83" s="0" t="s">
        <v>605</v>
      </c>
      <c r="E83" s="0" t="s">
        <v>546</v>
      </c>
    </row>
    <row r="84" customFormat="false" ht="15" hidden="false" customHeight="false" outlineLevel="0" collapsed="false">
      <c r="A84" s="0" t="n">
        <v>4</v>
      </c>
      <c r="B84" s="0" t="s">
        <v>507</v>
      </c>
      <c r="C84" s="0" t="s">
        <v>721</v>
      </c>
      <c r="D84" s="0" t="s">
        <v>509</v>
      </c>
      <c r="E84" s="0" t="s">
        <v>19</v>
      </c>
    </row>
    <row r="85" customFormat="false" ht="15" hidden="false" customHeight="false" outlineLevel="0" collapsed="false">
      <c r="A85" s="0" t="n">
        <v>4</v>
      </c>
      <c r="B85" s="0" t="s">
        <v>678</v>
      </c>
      <c r="C85" s="0" t="s">
        <v>722</v>
      </c>
      <c r="D85" s="0" t="s">
        <v>723</v>
      </c>
      <c r="E85" s="0" t="s">
        <v>25</v>
      </c>
    </row>
    <row r="86" customFormat="false" ht="15" hidden="false" customHeight="false" outlineLevel="0" collapsed="false">
      <c r="A86" s="0" t="n">
        <v>4</v>
      </c>
      <c r="B86" s="0" t="s">
        <v>724</v>
      </c>
      <c r="C86" s="0" t="s">
        <v>725</v>
      </c>
      <c r="D86" s="0" t="s">
        <v>726</v>
      </c>
      <c r="E86" s="0" t="s">
        <v>727</v>
      </c>
    </row>
    <row r="87" customFormat="false" ht="15" hidden="false" customHeight="false" outlineLevel="0" collapsed="false">
      <c r="A87" s="0" t="n">
        <v>4</v>
      </c>
      <c r="B87" s="0" t="s">
        <v>724</v>
      </c>
      <c r="C87" s="0" t="s">
        <v>728</v>
      </c>
      <c r="D87" s="0" t="s">
        <v>729</v>
      </c>
      <c r="E87" s="0" t="s">
        <v>727</v>
      </c>
    </row>
    <row r="88" customFormat="false" ht="15" hidden="false" customHeight="false" outlineLevel="0" collapsed="false">
      <c r="A88" s="0" t="n">
        <v>4</v>
      </c>
      <c r="B88" s="0" t="s">
        <v>730</v>
      </c>
      <c r="C88" s="0" t="s">
        <v>731</v>
      </c>
      <c r="D88" s="0" t="s">
        <v>530</v>
      </c>
      <c r="E88" s="0" t="s">
        <v>11</v>
      </c>
    </row>
    <row r="89" customFormat="false" ht="15" hidden="false" customHeight="false" outlineLevel="0" collapsed="false">
      <c r="A89" s="0" t="n">
        <v>4</v>
      </c>
      <c r="B89" s="0" t="s">
        <v>507</v>
      </c>
      <c r="C89" s="0" t="s">
        <v>732</v>
      </c>
      <c r="D89" s="0" t="s">
        <v>509</v>
      </c>
      <c r="E89" s="0" t="s">
        <v>19</v>
      </c>
    </row>
    <row r="90" customFormat="false" ht="15" hidden="false" customHeight="false" outlineLevel="0" collapsed="false">
      <c r="A90" s="0" t="n">
        <v>4</v>
      </c>
      <c r="B90" s="0" t="s">
        <v>733</v>
      </c>
      <c r="C90" s="0" t="s">
        <v>734</v>
      </c>
      <c r="D90" s="0" t="s">
        <v>735</v>
      </c>
      <c r="E90" s="0" t="s">
        <v>736</v>
      </c>
    </row>
    <row r="91" customFormat="false" ht="15" hidden="false" customHeight="false" outlineLevel="0" collapsed="false">
      <c r="A91" s="0" t="n">
        <v>4</v>
      </c>
      <c r="B91" s="0" t="s">
        <v>494</v>
      </c>
      <c r="C91" s="0" t="s">
        <v>737</v>
      </c>
      <c r="D91" s="0" t="s">
        <v>738</v>
      </c>
      <c r="E91" s="0" t="s">
        <v>21</v>
      </c>
    </row>
    <row r="92" customFormat="false" ht="15" hidden="false" customHeight="false" outlineLevel="0" collapsed="false">
      <c r="A92" s="0" t="n">
        <v>4</v>
      </c>
      <c r="B92" s="0" t="s">
        <v>739</v>
      </c>
      <c r="C92" s="0" t="s">
        <v>740</v>
      </c>
      <c r="D92" s="0" t="s">
        <v>741</v>
      </c>
      <c r="E92" s="0" t="s">
        <v>742</v>
      </c>
    </row>
    <row r="93" customFormat="false" ht="15" hidden="false" customHeight="false" outlineLevel="0" collapsed="false">
      <c r="A93" s="0" t="n">
        <v>4</v>
      </c>
      <c r="B93" s="0" t="s">
        <v>743</v>
      </c>
      <c r="C93" s="0" t="s">
        <v>744</v>
      </c>
      <c r="D93" s="0" t="s">
        <v>745</v>
      </c>
      <c r="E93" s="0" t="s">
        <v>746</v>
      </c>
    </row>
    <row r="94" customFormat="false" ht="15" hidden="false" customHeight="false" outlineLevel="0" collapsed="false">
      <c r="A94" s="0" t="n">
        <v>5</v>
      </c>
      <c r="B94" s="0" t="s">
        <v>554</v>
      </c>
      <c r="C94" s="0" t="s">
        <v>747</v>
      </c>
      <c r="D94" s="0" t="s">
        <v>509</v>
      </c>
      <c r="E94" s="0" t="s">
        <v>19</v>
      </c>
    </row>
    <row r="95" customFormat="false" ht="15" hidden="false" customHeight="false" outlineLevel="0" collapsed="false">
      <c r="A95" s="0" t="n">
        <v>5</v>
      </c>
      <c r="B95" s="0" t="s">
        <v>610</v>
      </c>
      <c r="C95" s="0" t="s">
        <v>748</v>
      </c>
      <c r="D95" s="0" t="s">
        <v>749</v>
      </c>
      <c r="E95" s="0" t="s">
        <v>19</v>
      </c>
    </row>
    <row r="96" customFormat="false" ht="15" hidden="false" customHeight="false" outlineLevel="0" collapsed="false">
      <c r="A96" s="0" t="n">
        <v>5</v>
      </c>
      <c r="B96" s="0" t="s">
        <v>616</v>
      </c>
      <c r="C96" s="0" t="s">
        <v>750</v>
      </c>
      <c r="D96" s="0" t="s">
        <v>644</v>
      </c>
      <c r="E96" s="0" t="s">
        <v>19</v>
      </c>
    </row>
    <row r="97" customFormat="false" ht="15" hidden="false" customHeight="false" outlineLevel="0" collapsed="false">
      <c r="A97" s="0" t="n">
        <v>5</v>
      </c>
      <c r="B97" s="0" t="s">
        <v>563</v>
      </c>
      <c r="C97" s="0" t="s">
        <v>751</v>
      </c>
      <c r="D97" s="0" t="s">
        <v>752</v>
      </c>
      <c r="E97" s="0" t="s">
        <v>19</v>
      </c>
    </row>
    <row r="98" customFormat="false" ht="15" hidden="false" customHeight="false" outlineLevel="0" collapsed="false">
      <c r="A98" s="0" t="n">
        <v>5</v>
      </c>
      <c r="B98" s="0" t="s">
        <v>494</v>
      </c>
      <c r="C98" s="0" t="s">
        <v>753</v>
      </c>
      <c r="D98" s="0" t="s">
        <v>754</v>
      </c>
      <c r="E98" s="0" t="s">
        <v>21</v>
      </c>
    </row>
    <row r="99" customFormat="false" ht="15" hidden="false" customHeight="false" outlineLevel="0" collapsed="false">
      <c r="A99" s="0" t="n">
        <v>5</v>
      </c>
      <c r="B99" s="0" t="s">
        <v>755</v>
      </c>
      <c r="C99" s="0" t="s">
        <v>756</v>
      </c>
      <c r="D99" s="0" t="s">
        <v>757</v>
      </c>
      <c r="E99" s="0" t="s">
        <v>21</v>
      </c>
    </row>
    <row r="100" customFormat="false" ht="15" hidden="false" customHeight="false" outlineLevel="0" collapsed="false">
      <c r="A100" s="0" t="n">
        <v>5</v>
      </c>
      <c r="B100" s="0" t="s">
        <v>758</v>
      </c>
      <c r="C100" s="0" t="s">
        <v>759</v>
      </c>
      <c r="D100" s="0" t="s">
        <v>757</v>
      </c>
      <c r="E100" s="0" t="s">
        <v>21</v>
      </c>
    </row>
    <row r="101" customFormat="false" ht="15" hidden="false" customHeight="false" outlineLevel="0" collapsed="false">
      <c r="A101" s="0" t="n">
        <v>5</v>
      </c>
      <c r="B101" s="0" t="s">
        <v>510</v>
      </c>
      <c r="C101" s="0" t="s">
        <v>760</v>
      </c>
      <c r="D101" s="0" t="s">
        <v>512</v>
      </c>
      <c r="E101" s="0" t="s">
        <v>21</v>
      </c>
    </row>
    <row r="102" customFormat="false" ht="15" hidden="false" customHeight="false" outlineLevel="0" collapsed="false">
      <c r="A102" s="0" t="n">
        <v>5</v>
      </c>
      <c r="B102" s="0" t="s">
        <v>563</v>
      </c>
      <c r="C102" s="0" t="s">
        <v>761</v>
      </c>
      <c r="D102" s="0" t="s">
        <v>757</v>
      </c>
      <c r="E102" s="0" t="s">
        <v>21</v>
      </c>
    </row>
    <row r="103" customFormat="false" ht="15" hidden="false" customHeight="false" outlineLevel="0" collapsed="false">
      <c r="A103" s="0" t="n">
        <v>5</v>
      </c>
      <c r="B103" s="0" t="s">
        <v>762</v>
      </c>
      <c r="C103" s="0" t="s">
        <v>763</v>
      </c>
      <c r="D103" s="0" t="s">
        <v>764</v>
      </c>
      <c r="E103" s="0" t="s">
        <v>423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Holdclock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2026-10-23T15:05:40Z</dcterms:created>
  <dc:creator>Holdclock</dc:creator>
  <dc:description/>
  <dc:language>en-GB</dc:language>
  <cp:lastModifiedBy>Holdclock</cp:lastModifiedBy>
  <dcterms:modified xsi:type="dcterms:W3CDTF">2026-10-23T15:05:52Z</dcterms:modified>
  <cp:revision>0</cp:revision>
  <dc:subject>Demonstration report - names, figures and dates altered</dc:subject>
  <dc:title>Holdclock demonstration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